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55" windowWidth="19320" windowHeight="7965" activeTab="0"/>
  </bookViews>
  <sheets>
    <sheet name="Лист1" sheetId="1" r:id="rId1"/>
    <sheet name="Лист2" sheetId="2" r:id="rId2"/>
    <sheet name="Лист3" sheetId="3" r:id="rId3"/>
  </sheets>
  <definedNames>
    <definedName name="_Toc431215724" localSheetId="0">'Лист1'!$C$101</definedName>
  </definedNames>
  <calcPr fullCalcOnLoad="1"/>
</workbook>
</file>

<file path=xl/comments1.xml><?xml version="1.0" encoding="utf-8"?>
<comments xmlns="http://schemas.openxmlformats.org/spreadsheetml/2006/main">
  <authors>
    <author>Buhgalter</author>
  </authors>
  <commentList>
    <comment ref="L99" authorId="0">
      <text>
        <r>
          <rPr>
            <b/>
            <sz val="8"/>
            <rFont val="Tahoma"/>
            <family val="2"/>
          </rPr>
          <t>Buhgalter:</t>
        </r>
        <r>
          <rPr>
            <sz val="8"/>
            <rFont val="Tahoma"/>
            <family val="2"/>
          </rPr>
          <t xml:space="preserve">
из годового отчета Т.А.</t>
        </r>
      </text>
    </comment>
    <comment ref="L100" authorId="0">
      <text>
        <r>
          <rPr>
            <b/>
            <sz val="8"/>
            <rFont val="Tahoma"/>
            <family val="2"/>
          </rPr>
          <t>Buhgalter:</t>
        </r>
        <r>
          <rPr>
            <sz val="8"/>
            <rFont val="Tahoma"/>
            <family val="2"/>
          </rPr>
          <t xml:space="preserve">
из годового отчета Т.А.</t>
        </r>
      </text>
    </comment>
    <comment ref="L101" authorId="0">
      <text>
        <r>
          <rPr>
            <b/>
            <sz val="8"/>
            <rFont val="Tahoma"/>
            <family val="2"/>
          </rPr>
          <t>Buhgalter:</t>
        </r>
        <r>
          <rPr>
            <sz val="8"/>
            <rFont val="Tahoma"/>
            <family val="2"/>
          </rPr>
          <t xml:space="preserve">
из годового отчета Т.А.</t>
        </r>
      </text>
    </comment>
  </commentList>
</comments>
</file>

<file path=xl/sharedStrings.xml><?xml version="1.0" encoding="utf-8"?>
<sst xmlns="http://schemas.openxmlformats.org/spreadsheetml/2006/main" count="714" uniqueCount="237">
  <si>
    <t>Наименование рынка присутствия хозяйствующего субъекта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</si>
  <si>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</si>
  <si>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</si>
  <si>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Муниципальное унитарное предприятие города Пятигорска Ставропольского края "Городской электрический транспорт"</t>
  </si>
  <si>
    <t>Муниципальное унитарное предприятие города Пятигорска Ставропольского края "Объединение школьного питания"</t>
  </si>
  <si>
    <t>Муниципальное унитарное предприятие города Пятигорска Ставропольского края «Пятигорское хозрасчетное проектно-производственное архитектурно-планировочное бюро»</t>
  </si>
  <si>
    <t>Муниципальное унитарное предприятие города Пятигорска Ставропольского края «Пятигорский комбинат спецобслуживания»</t>
  </si>
  <si>
    <t>Муниципальное унитарное предприятие города Пятигорска Ставропольского края «Пятигорскпассажиравтотранс»</t>
  </si>
  <si>
    <t>Муниципальное унитарное предприятие города Пятигорска Ставропольского края "Пятигорские инженерные сети"</t>
  </si>
  <si>
    <t>Муниципальное унитарное предприятие города Пятигорска Ставропольского края "Спецавтохозяйство"</t>
  </si>
  <si>
    <t>Муниципальное унитарное предприятие города Пятигорска Ставропольского края "Социальная поддержка населения"</t>
  </si>
  <si>
    <t>Открытое акционерное общество "Центральная городская аптека"</t>
  </si>
  <si>
    <t>Открытое акционерное общество «Пятигорский теплоэнергетический комплекс»</t>
  </si>
  <si>
    <t>Муниципальное бюджетное дошкольное образовательное учреждение детский сад  № 41 "Планета детства"</t>
  </si>
  <si>
    <t>муниципальное бюджетное дошкольное образовательное учреждение детский сад комбинированного вида № 39 «Буратино»</t>
  </si>
  <si>
    <t>Муниципальное бюджетное дошкольное образовательное учреждение детский сад №46 "Мишутка"</t>
  </si>
  <si>
    <t>Муниципальное бюджетное учреждение дополнительного образования Дворец детского творчества</t>
  </si>
  <si>
    <t xml:space="preserve">Муниципальное бюджетное учреждение культуры клубного типа "Городской Дом культуры № 1 г. Пятигорска"
</t>
  </si>
  <si>
    <t xml:space="preserve">Муниципальное  бюджетное дошкольное образовательное учреждение детский сад комбинированного вида № 37 «Аленушка»
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</si>
  <si>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</si>
  <si>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 № 11 «Березка»</t>
  </si>
  <si>
    <t>Муниципальное бюджетное учреждение средняя общеобразовательная школа №23</t>
  </si>
  <si>
    <t xml:space="preserve">Муниципальное бюджетное общеобразовательное учреждение средняя общеобразовательная школа №8 </t>
  </si>
  <si>
    <t>Муниципальное бюджетное дошкольное образовательное учреждение детский сад  № 10 «Хуторок»</t>
  </si>
  <si>
    <t>Муниципальное бюджетное дошкольное образовательное учреждение детский сад  № 43 «Рябинушка»</t>
  </si>
  <si>
    <t>Муниципальное казенное дошкольное образовательное учреждение детский сад  № 15 «Казачок»</t>
  </si>
  <si>
    <t>Муниципальное казенное дошкольное образовательное учреждение детский сад  № 16 «Колокольчик»</t>
  </si>
  <si>
    <t>Муниципальное казенное дошкольное образовательное учреждение детский сад  № 23 «Светлячок»</t>
  </si>
  <si>
    <t>К</t>
  </si>
  <si>
    <t>С</t>
  </si>
  <si>
    <t>Муниципальное бюджетное дошкольное образовательное учреждение детский сад № 14 "Сказка"</t>
  </si>
  <si>
    <t>Рыночная доля хозяйствующего субъекта в натуральном выражении (по объемам реализованных товаров/работ/услуг), в процентах</t>
  </si>
  <si>
    <t>Рыночная доля хозяйствующего субъекта в стоимостном выражении (по выручке от реализации товаров/работ/услуг), в процентах</t>
  </si>
  <si>
    <t>тыс. кв.м.</t>
  </si>
  <si>
    <t>Гкал</t>
  </si>
  <si>
    <t>чел.</t>
  </si>
  <si>
    <t>АО "Управление жилым фондом"</t>
  </si>
  <si>
    <t>Муниципальное бюджетное учреждение "Управление капитального строительства"</t>
  </si>
  <si>
    <t>рынок услуг заказчика по строительству, реконструкции и кап. ремонту объектов муницип. собственности</t>
  </si>
  <si>
    <t>МБУ «Городской центр поддержки молодежных инициатив»</t>
  </si>
  <si>
    <t>м куб.</t>
  </si>
  <si>
    <t>т</t>
  </si>
  <si>
    <t>№ п/п</t>
  </si>
  <si>
    <t>Наименование организации</t>
  </si>
  <si>
    <t>Наименование учредителя организации</t>
  </si>
  <si>
    <t>Суммарная доля участия (собственности) муниципалитета в хозяйствующем субъекте, в %</t>
  </si>
  <si>
    <t>отраслевой</t>
  </si>
  <si>
    <t>Единица измерения</t>
  </si>
  <si>
    <t>Объем рынка</t>
  </si>
  <si>
    <t>Рыночная доля хозяйствую щего субъекта в натуральном выражении, в %</t>
  </si>
  <si>
    <t>территори-  альный</t>
  </si>
  <si>
    <t>человек</t>
  </si>
  <si>
    <t>49.31.23</t>
  </si>
  <si>
    <t>местный</t>
  </si>
  <si>
    <t>56.29.1</t>
  </si>
  <si>
    <t>96.03</t>
  </si>
  <si>
    <t>ритуальные услуги</t>
  </si>
  <si>
    <t>33.12</t>
  </si>
  <si>
    <t>87.10</t>
  </si>
  <si>
    <t>47.73</t>
  </si>
  <si>
    <t>81.29.9</t>
  </si>
  <si>
    <t>38.22</t>
  </si>
  <si>
    <t>управление недвижимым имуществом</t>
  </si>
  <si>
    <t>68.20</t>
  </si>
  <si>
    <t xml:space="preserve"> розничная торговля лекарствен-ными средствами </t>
  </si>
  <si>
    <t>85.11</t>
  </si>
  <si>
    <t xml:space="preserve"> дошкольное образование</t>
  </si>
  <si>
    <t>85.12</t>
  </si>
  <si>
    <t>образование начальное общее</t>
  </si>
  <si>
    <t>85.13</t>
  </si>
  <si>
    <t>образование основное общее</t>
  </si>
  <si>
    <t>85.14</t>
  </si>
  <si>
    <t>образование среднее общее</t>
  </si>
  <si>
    <t>Муниципальное бюджетное учреждение дополнительного образования  центр детского и юношеского туризма и экскурсий имени Р.Р. Лейцингера</t>
  </si>
  <si>
    <t>85.41</t>
  </si>
  <si>
    <t>Муниципальное бюджетное учреждение дополнительного образования  станция юных техников города Пятигорска</t>
  </si>
  <si>
    <t>Муниципальное бюджетное учреждение дополнительного образования  станция юных натуралистов города Пятигорска</t>
  </si>
  <si>
    <t xml:space="preserve"> дополнитель-ное образование</t>
  </si>
  <si>
    <t>93.11</t>
  </si>
  <si>
    <t>деятельность спортивных объектов</t>
  </si>
  <si>
    <t>МБУ «Центр реализации молодежных проектов и программ»</t>
  </si>
  <si>
    <t>91.01</t>
  </si>
  <si>
    <t>деятельность библиотек и архивов</t>
  </si>
  <si>
    <t>90.04.3</t>
  </si>
  <si>
    <t>деятельность учреждений клубного типа</t>
  </si>
  <si>
    <t>90.04</t>
  </si>
  <si>
    <t xml:space="preserve"> перевозки пассажиров трамвайным транспортом</t>
  </si>
  <si>
    <t>71.11</t>
  </si>
  <si>
    <t>49.31.21</t>
  </si>
  <si>
    <t>63.11</t>
  </si>
  <si>
    <t xml:space="preserve">деятельность  по обработке данных, предоставление услуг по  размещению    информации </t>
  </si>
  <si>
    <t>35.30.14</t>
  </si>
  <si>
    <t>сан.очистка территории  механизирован ным способом</t>
  </si>
  <si>
    <t>утилизации бытовых отходов, (обезврежива ние ТКО)</t>
  </si>
  <si>
    <t>сельское хозяйство (выращивание и реализация продукции растениеводст ва)</t>
  </si>
  <si>
    <t>01.11.</t>
  </si>
  <si>
    <t>Объем рынка (по выручке, обороту), тыс. рублей</t>
  </si>
  <si>
    <t xml:space="preserve">нет данных </t>
  </si>
  <si>
    <t>Рыночная доля хозяйствующего субъекта в стоимост-ном выраже-нии, в %</t>
  </si>
  <si>
    <r>
      <t xml:space="preserve">проектные и геодезические работы </t>
    </r>
    <r>
      <rPr>
        <i/>
        <sz val="11"/>
        <color indexed="8"/>
        <rFont val="Times New Roman"/>
        <family val="1"/>
      </rPr>
      <t>архитектурно-строительное проектирова-ние</t>
    </r>
  </si>
  <si>
    <t>тыс.человек</t>
  </si>
  <si>
    <t>тыс. человек</t>
  </si>
  <si>
    <r>
      <t>0,7% -</t>
    </r>
    <r>
      <rPr>
        <sz val="10"/>
        <color indexed="8"/>
        <rFont val="Times New Roman"/>
        <family val="1"/>
      </rPr>
      <t>доля организации в  общем объеме рынка хозяйствующих субъектов</t>
    </r>
  </si>
  <si>
    <t>региональный (район КМВ)</t>
  </si>
  <si>
    <t>националь ный</t>
  </si>
  <si>
    <t>Общество с ограниченной ответственностью "Пятигорсктеплосервис"</t>
  </si>
  <si>
    <t>Вид экономической  деятельности (ОКВЭД)</t>
  </si>
  <si>
    <t>Выручка (оборот) хозяйствующего субъкта от реализации товаров, работ, услуг,тыс. руб.  (платные услуги)</t>
  </si>
  <si>
    <t>Суммарный объем бюджетного финансирования хозяйствующего субъекта, тыс. рублей</t>
  </si>
  <si>
    <t>78.20 (94.99)</t>
  </si>
  <si>
    <t>78.10 (94.99)</t>
  </si>
  <si>
    <t>деятельность общественных оранизаций (организ. и провед. мероприятий со студентами)</t>
  </si>
  <si>
    <t>деятельность общественных оранизаций (организ. и провед. мероприятий со школьниками)</t>
  </si>
  <si>
    <t xml:space="preserve">Муниципальное бюджетное учреждение  спортивная школа олимпийского резерва№ 6  по футболу </t>
  </si>
  <si>
    <t>единица проектов</t>
  </si>
  <si>
    <t>единица услуг</t>
  </si>
  <si>
    <t>единица заявок</t>
  </si>
  <si>
    <t>единица упаковок</t>
  </si>
  <si>
    <t>единица платежей</t>
  </si>
  <si>
    <t>единица заказов</t>
  </si>
  <si>
    <t>единица мероприятий</t>
  </si>
  <si>
    <t>Муниципальное автономное учреждение дополнительного образования детский оздоровительно - образовательный центр «Дамхурц»</t>
  </si>
  <si>
    <t>Муниципальное бюджетное образовательное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</si>
  <si>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</si>
  <si>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культуры клубного типа сельский Дом культуры поселка Нижнеподкумский</t>
  </si>
  <si>
    <t>Муниципальное казенное учреждение культуры клубного типа - Сельский Дом Культуры ст. Константиновской</t>
  </si>
  <si>
    <t>Муниципальное казенное учреждение культуры клубного типа  "Дом национальных культур"</t>
  </si>
  <si>
    <t>Муниципальное бюджетное образовательное учреждение дополнительного образования "Детская школа искусств им. В.И.Сафонова"</t>
  </si>
  <si>
    <t>Муниципальное бюджетное образовательное учреждение дополнительного образования детей Детская музыкальная школа № 2</t>
  </si>
  <si>
    <t>Муниципальное бюджетное образовательное учреждение дополнительного образования детей  Детская художественная школа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</si>
  <si>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</si>
  <si>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дошкольное образовательное учреждение детский сад  № 2 "Кораблик"</t>
  </si>
  <si>
    <t>Муниципальное бюджетное дошкольное образовательное учреждение детский сад   № 1 "Василек"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</si>
  <si>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</si>
  <si>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</si>
  <si>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5 «Колобок»</t>
  </si>
  <si>
    <t>Муниципальное бюджетное дошкольное образовательное учреждение детский сад  детей № 6 «Ягодка»</t>
  </si>
  <si>
    <t>Муниципальное бюджетное дошкольное образовательное учреждение детский сад 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</si>
  <si>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</si>
  <si>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</si>
  <si>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 17  «Золотой ключик»</t>
  </si>
  <si>
    <t>Муниципальное  бюджетное  дошкольное образовательное учреждение детский сад  № 19 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</si>
  <si>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</si>
  <si>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24 «Звездочка»</t>
  </si>
  <si>
    <t>Муниципальное бюджетное дошкольное образовательное учреждение детский сад №26 "Аленький цветочек"</t>
  </si>
  <si>
    <t>Муниципальное бюджетное дошкольное образовательное учреждение детский сад № 28 "Зайчик"</t>
  </si>
  <si>
    <t>Муниципальное казенное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</si>
  <si>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30 «Белочка»</t>
  </si>
  <si>
    <t>Муниципальное бюджетное дошкольное образовательное учреждение детский сад № 31 "Заря"</t>
  </si>
  <si>
    <t>Муниципальное дошкольное образовательное учреждение детский сад комбинированного вида № 32 «Тополек»</t>
  </si>
  <si>
    <t>Муниципальное бюджетное дошкольное образовательное учреждение детский сад комбинированного вида № 34 "Родничок"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</si>
  <si>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</si>
  <si>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</si>
  <si>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 № 44 «Саженцы»</t>
  </si>
  <si>
    <t>Муниципальное бюджетное дошкольное образовательное учреждение детский сад № 45 «Радуга»</t>
  </si>
  <si>
    <t>Муниципальное бюджетное дошкольное образовательное учреждение детский сад  № 47 «Золотой петушок»</t>
  </si>
  <si>
    <t>Муниципальное бюджетное дошкольное образовательное учреждение детский сад  № 48 «Вишенка»</t>
  </si>
  <si>
    <t>Муниципальное бюджетное дошкольное образовательное учреждение детский сад № 51 «Золотой орешек»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</si>
  <si>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М.Ю.Лермонтова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</si>
  <si>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</si>
  <si>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 3 имени А.С. Пушкина города Пятигорска</t>
  </si>
  <si>
    <t>Муниципальное бюджетное общеобразовательное учреждение гимназия № 4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</si>
  <si>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5 им. А.М. Дубинного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</si>
  <si>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</si>
  <si>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</si>
  <si>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гимназия № 11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</si>
  <si>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</si>
  <si>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</si>
  <si>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лицей № 15 г. Пятигорска</t>
  </si>
  <si>
    <t>Муниципальное бюджетное общеобразовательное учреждение средняя общеобразовательная школа № 16</t>
  </si>
  <si>
    <t>Муниципальное  бюджетное общеобразовательное учреждение начальная общеобразовательная школа  № 17 города Пятигорска</t>
  </si>
  <si>
    <t>Муниципальное бюджетное общеобразовательное учреждение средняя общеобразовательная школа № 18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</si>
  <si>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</si>
  <si>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</si>
  <si>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</si>
  <si>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</si>
  <si>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</si>
  <si>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27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</si>
  <si>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</si>
  <si>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основная общеобразовательная школа № 21</t>
  </si>
  <si>
    <t>Муниципальное бюджетное  учреждение спортивная школа олимпийского резерва № 5 по фехтованию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</si>
  <si>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</si>
  <si>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</si>
  <si>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«Гармония»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</si>
  <si>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</si>
  <si>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 учреждение спортивная школа олимпийского резерва №1</t>
  </si>
  <si>
    <t>Муниципальное бюджетное  учреждение спортивная школа олимпийского резерва № 2</t>
  </si>
  <si>
    <t>Муниципальное бюджетное учреждение спортивная школа №3</t>
  </si>
  <si>
    <t>Муниципальное бюджетное  учреждение спортивная школа олимпийского резерва № 4</t>
  </si>
  <si>
    <t>Муниципальное бюджетное  учреждение спортивная школа  "Дельфин"</t>
  </si>
  <si>
    <t>ремонт машин и оборудования (аварийно-диспетчерское обслуживание)</t>
  </si>
  <si>
    <t>Муниципальное казенное учреждение "Информационно-методический центр работников образования"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</si>
  <si>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</si>
  <si>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казенное учреждение "Центр бухгалтерского обеспечения муниципальных учреждений города Пятигорска"</t>
  </si>
  <si>
    <t>69.20.2</t>
  </si>
  <si>
    <t>81.22</t>
  </si>
  <si>
    <t>уборка нежилых помещений</t>
  </si>
  <si>
    <t>Муниципальное казенное учреждение "Группа хозяйственного обеспечения"</t>
  </si>
  <si>
    <t>дополнительное образование (информацион но-методическая деятельность)</t>
  </si>
  <si>
    <t>бухгалтерское обеспечение муни -ципальных учреждений</t>
  </si>
  <si>
    <t>Муниципальное казенное учреждение "Служба спасения города Пятигорска"</t>
  </si>
  <si>
    <t>Муниципальное казенное учреждение "Управление по делам территорий"</t>
  </si>
  <si>
    <t>84.25.9</t>
  </si>
  <si>
    <t>68.32.2</t>
  </si>
  <si>
    <t>70.22</t>
  </si>
  <si>
    <t>обеспечение безопасности</t>
  </si>
  <si>
    <t>управление эксплуатацией нежилого фонда</t>
  </si>
  <si>
    <t>Муниципальное бюджетное учреждение "Хозяйственно-эксплуатационное управление города Пятигорска"</t>
  </si>
  <si>
    <t>консультирова ние по вопросам коммерческой деятельности и управления</t>
  </si>
  <si>
    <t xml:space="preserve">Муниципальное бюджетное учреждение муниципального образования город-курорт Пятигорск  "Многофункциональный центр предоставления государственных и муниципальных услуг города Пятигорска" </t>
  </si>
  <si>
    <t>69.10</t>
  </si>
  <si>
    <t>МУ "Управление имущественных отношений администрации города Пятигорска"</t>
  </si>
  <si>
    <t>МУ "Управление образования администрации города Пятигорска"</t>
  </si>
  <si>
    <t>МУ "Управление культуры администрации города Пятигорска"</t>
  </si>
  <si>
    <t>единица договоров</t>
  </si>
  <si>
    <t>МУ "Управление общественной безопасности администрации города Пятигорска"</t>
  </si>
  <si>
    <t>Администрация города Пятигорска</t>
  </si>
  <si>
    <t>предоставление услуг</t>
  </si>
  <si>
    <t>единица усмлуг</t>
  </si>
  <si>
    <t>МУ "Комитет по физической куль-туре и спорту администрации города Пятигорска"</t>
  </si>
  <si>
    <t>МУ "Управление имущественных отношений администрации города Пятигорска" ;  ООО "Фонтан"</t>
  </si>
  <si>
    <t>МУ "Управление имущественных отношений администрации города Пятигорска";  ООО "Газпром межрегионгаз Ставрополь"</t>
  </si>
  <si>
    <t>МУ "Управление архитектуры, строительства  и ЖКХ администрации города Пятигорска"</t>
  </si>
  <si>
    <t xml:space="preserve"> социальное обслуживание населения; проф. образование и проф.обучение</t>
  </si>
  <si>
    <t>Значение показателя за 2018 год</t>
  </si>
  <si>
    <t>в стадии ликвидации</t>
  </si>
  <si>
    <t>93.19</t>
  </si>
  <si>
    <t>2,8% -  доля организации в  общем объеме рынка хозяйствующих субъектов</t>
  </si>
  <si>
    <t>горячее водоснабжение</t>
  </si>
  <si>
    <t>производство тепловой энергии</t>
  </si>
  <si>
    <t>деятельность в области спорта прочая</t>
  </si>
  <si>
    <t>44,54%  - доля организации в  общем объеме рынка хозяйствующих субъектов</t>
  </si>
  <si>
    <t>0,7% -доля организации   в  общем объеме рынка хозяйствующих субъектов</t>
  </si>
  <si>
    <t>посещение</t>
  </si>
  <si>
    <t>поставка продуктов  питания школам</t>
  </si>
  <si>
    <t xml:space="preserve"> перевозки пассажиров автомобильным  транспортом по муниципальным  и межмуниципаль-ным маршрутам</t>
  </si>
  <si>
    <t>Реестр хозяйствующих субъектов с долей участия муниципального образования  города - курорта Пятигорска Ставропольского края 50 и более процентов за 2018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</si>
</sst>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0.0000000"/>
    <numFmt numFmtId="175" formatCode="0.000000"/>
    <numFmt numFmtId="176" formatCode="[$-FC19]d\ mmmm\ yyyy\ &quot;г.&quot;"/>
    <numFmt numFmtId="177" formatCode="_-* #,##0.0&quot;р.&quot;_-;\-* #,##0.0&quot;р.&quot;_-;_-* &quot;-&quot;??&quot;р.&quot;_-;_-@_-"/>
    <numFmt numFmtId="178" formatCode="_-* #,##0&quot;р.&quot;_-;\-* #,##0&quot;р.&quot;_-;_-* &quot;-&quot;??&quot;р.&quot;_-;_-@_-"/>
    <numFmt numFmtId="179" formatCode="0.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33" borderId="0" xfId="0" applyFill="1" applyAlignment="1">
      <alignment/>
    </xf>
    <xf numFmtId="0" fontId="53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" fontId="53" fillId="0" borderId="0" xfId="0" applyNumberFormat="1" applyFont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2" fontId="5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wrapText="1"/>
    </xf>
    <xf numFmtId="3" fontId="53" fillId="0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0" borderId="19" xfId="0" applyFont="1" applyFill="1" applyBorder="1" applyAlignment="1">
      <alignment/>
    </xf>
    <xf numFmtId="0" fontId="57" fillId="0" borderId="0" xfId="0" applyFont="1" applyFill="1" applyAlignment="1">
      <alignment/>
    </xf>
    <xf numFmtId="0" fontId="53" fillId="0" borderId="19" xfId="0" applyFont="1" applyFill="1" applyBorder="1" applyAlignment="1">
      <alignment/>
    </xf>
    <xf numFmtId="0" fontId="53" fillId="0" borderId="0" xfId="0" applyFont="1" applyFill="1" applyAlignment="1">
      <alignment/>
    </xf>
    <xf numFmtId="0" fontId="0" fillId="0" borderId="19" xfId="0" applyFill="1" applyBorder="1" applyAlignment="1">
      <alignment/>
    </xf>
    <xf numFmtId="10" fontId="53" fillId="0" borderId="19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2" fontId="53" fillId="0" borderId="20" xfId="0" applyNumberFormat="1" applyFont="1" applyFill="1" applyBorder="1" applyAlignment="1">
      <alignment horizontal="center" vertical="center"/>
    </xf>
    <xf numFmtId="3" fontId="53" fillId="0" borderId="13" xfId="0" applyNumberFormat="1" applyFont="1" applyFill="1" applyBorder="1" applyAlignment="1">
      <alignment horizontal="center" vertical="center"/>
    </xf>
    <xf numFmtId="3" fontId="53" fillId="0" borderId="12" xfId="0" applyNumberFormat="1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/>
    </xf>
    <xf numFmtId="2" fontId="5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9" fillId="0" borderId="21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 readingOrder="1"/>
    </xf>
    <xf numFmtId="0" fontId="60" fillId="0" borderId="12" xfId="0" applyFont="1" applyBorder="1" applyAlignment="1">
      <alignment horizontal="center" vertical="center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5"/>
  <sheetViews>
    <sheetView tabSelected="1" zoomScale="90" zoomScaleNormal="90" zoomScalePageLayoutView="0" workbookViewId="0" topLeftCell="A1">
      <selection activeCell="B1" sqref="B1:P1"/>
    </sheetView>
  </sheetViews>
  <sheetFormatPr defaultColWidth="9.140625" defaultRowHeight="15"/>
  <cols>
    <col min="3" max="3" width="33.28125" style="0" customWidth="1"/>
    <col min="4" max="4" width="12.7109375" style="0" customWidth="1"/>
    <col min="5" max="5" width="16.7109375" style="0" customWidth="1"/>
    <col min="6" max="6" width="17.8515625" style="0" customWidth="1"/>
    <col min="7" max="7" width="15.421875" style="0" customWidth="1"/>
    <col min="8" max="8" width="12.8515625" style="0" customWidth="1"/>
    <col min="9" max="9" width="13.140625" style="0" customWidth="1"/>
    <col min="10" max="10" width="12.8515625" style="0" customWidth="1"/>
    <col min="11" max="11" width="11.8515625" style="0" customWidth="1"/>
    <col min="12" max="12" width="14.57421875" style="0" customWidth="1"/>
    <col min="13" max="13" width="20.00390625" style="0" customWidth="1"/>
    <col min="14" max="14" width="17.00390625" style="0" customWidth="1"/>
    <col min="15" max="15" width="17.28125" style="0" customWidth="1"/>
    <col min="16" max="16" width="17.8515625" style="0" customWidth="1"/>
    <col min="19" max="20" width="16.140625" style="0" customWidth="1"/>
    <col min="21" max="21" width="15.00390625" style="0" customWidth="1"/>
  </cols>
  <sheetData>
    <row r="1" spans="2:20" ht="18.75">
      <c r="B1" s="80" t="s">
        <v>236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4"/>
      <c r="R1" s="4"/>
      <c r="S1" s="4"/>
      <c r="T1" s="4"/>
    </row>
    <row r="2" spans="2:25" ht="63.75" customHeight="1">
      <c r="B2" s="86" t="s">
        <v>42</v>
      </c>
      <c r="C2" s="90" t="s">
        <v>43</v>
      </c>
      <c r="D2" s="92" t="s">
        <v>106</v>
      </c>
      <c r="E2" s="90" t="s">
        <v>44</v>
      </c>
      <c r="F2" s="86" t="s">
        <v>45</v>
      </c>
      <c r="G2" s="81" t="s">
        <v>0</v>
      </c>
      <c r="H2" s="81"/>
      <c r="I2" s="81" t="s">
        <v>31</v>
      </c>
      <c r="J2" s="81"/>
      <c r="K2" s="81"/>
      <c r="L2" s="81"/>
      <c r="M2" s="81" t="s">
        <v>32</v>
      </c>
      <c r="N2" s="81"/>
      <c r="O2" s="81"/>
      <c r="P2" s="82" t="s">
        <v>108</v>
      </c>
      <c r="Q2" s="63"/>
      <c r="R2" s="63"/>
      <c r="S2" s="63"/>
      <c r="T2" s="63"/>
      <c r="U2" s="58"/>
      <c r="V2" s="58"/>
      <c r="W2" s="58"/>
      <c r="X2" s="58"/>
      <c r="Y2" s="58"/>
    </row>
    <row r="3" spans="2:25" ht="139.5" customHeight="1">
      <c r="B3" s="87"/>
      <c r="C3" s="91"/>
      <c r="D3" s="93"/>
      <c r="E3" s="91"/>
      <c r="F3" s="87"/>
      <c r="G3" s="5" t="s">
        <v>46</v>
      </c>
      <c r="H3" s="5" t="s">
        <v>50</v>
      </c>
      <c r="I3" s="5" t="s">
        <v>47</v>
      </c>
      <c r="J3" s="5" t="s">
        <v>224</v>
      </c>
      <c r="K3" s="5" t="s">
        <v>48</v>
      </c>
      <c r="L3" s="6" t="s">
        <v>49</v>
      </c>
      <c r="M3" s="6" t="s">
        <v>107</v>
      </c>
      <c r="N3" s="7" t="s">
        <v>96</v>
      </c>
      <c r="O3" s="7" t="s">
        <v>98</v>
      </c>
      <c r="P3" s="83"/>
      <c r="Q3" s="63"/>
      <c r="R3" s="63"/>
      <c r="S3" s="63"/>
      <c r="T3" s="63"/>
      <c r="U3" s="58"/>
      <c r="V3" s="58"/>
      <c r="W3" s="58"/>
      <c r="X3" s="58"/>
      <c r="Y3" s="58"/>
    </row>
    <row r="4" spans="2:33" s="3" customFormat="1" ht="90">
      <c r="B4" s="13">
        <v>1</v>
      </c>
      <c r="C4" s="13" t="s">
        <v>3</v>
      </c>
      <c r="D4" s="13" t="s">
        <v>52</v>
      </c>
      <c r="E4" s="13" t="s">
        <v>211</v>
      </c>
      <c r="F4" s="13">
        <v>100</v>
      </c>
      <c r="G4" s="13" t="s">
        <v>86</v>
      </c>
      <c r="H4" s="13" t="s">
        <v>53</v>
      </c>
      <c r="I4" s="13" t="s">
        <v>100</v>
      </c>
      <c r="J4" s="26">
        <v>12617.11</v>
      </c>
      <c r="K4" s="26">
        <v>12617.11</v>
      </c>
      <c r="L4" s="23">
        <v>100</v>
      </c>
      <c r="M4" s="22">
        <v>248947</v>
      </c>
      <c r="N4" s="16">
        <v>248947</v>
      </c>
      <c r="O4" s="21">
        <v>100</v>
      </c>
      <c r="P4" s="16">
        <v>1700</v>
      </c>
      <c r="Q4" s="64"/>
      <c r="R4" s="64"/>
      <c r="S4" s="64"/>
      <c r="T4" s="76"/>
      <c r="U4" s="65"/>
      <c r="V4" s="65"/>
      <c r="W4" s="65"/>
      <c r="X4" s="65"/>
      <c r="Y4" s="65"/>
      <c r="Z4" s="60"/>
      <c r="AA4" s="60"/>
      <c r="AB4" s="60"/>
      <c r="AC4" s="60"/>
      <c r="AD4" s="60"/>
      <c r="AE4" s="60"/>
      <c r="AF4" s="61"/>
      <c r="AG4" s="61"/>
    </row>
    <row r="5" spans="2:33" s="3" customFormat="1" ht="93" customHeight="1">
      <c r="B5" s="13">
        <v>2</v>
      </c>
      <c r="C5" s="13" t="s">
        <v>4</v>
      </c>
      <c r="D5" s="13" t="s">
        <v>54</v>
      </c>
      <c r="E5" s="13" t="s">
        <v>211</v>
      </c>
      <c r="F5" s="13">
        <v>100</v>
      </c>
      <c r="G5" s="13" t="s">
        <v>234</v>
      </c>
      <c r="H5" s="13" t="s">
        <v>53</v>
      </c>
      <c r="I5" s="13" t="s">
        <v>51</v>
      </c>
      <c r="J5" s="13">
        <v>19091</v>
      </c>
      <c r="K5" s="13">
        <v>20858</v>
      </c>
      <c r="L5" s="23">
        <f>J5/K5*100</f>
        <v>91.52843033847924</v>
      </c>
      <c r="M5" s="22">
        <v>81193</v>
      </c>
      <c r="N5" s="50">
        <v>88706</v>
      </c>
      <c r="O5" s="21">
        <v>91.53044889860888</v>
      </c>
      <c r="P5" s="16">
        <v>26876</v>
      </c>
      <c r="Q5" s="66"/>
      <c r="R5" s="62"/>
      <c r="S5" s="67"/>
      <c r="T5" s="76"/>
      <c r="U5" s="65"/>
      <c r="V5" s="65"/>
      <c r="W5" s="65"/>
      <c r="X5" s="65"/>
      <c r="Y5" s="65"/>
      <c r="Z5" s="60"/>
      <c r="AA5" s="60"/>
      <c r="AB5" s="60"/>
      <c r="AC5" s="60"/>
      <c r="AD5" s="60"/>
      <c r="AE5" s="60"/>
      <c r="AF5" s="61"/>
      <c r="AG5" s="61"/>
    </row>
    <row r="6" spans="2:33" s="3" customFormat="1" ht="110.25" customHeight="1">
      <c r="B6" s="13">
        <v>3</v>
      </c>
      <c r="C6" s="13" t="s">
        <v>5</v>
      </c>
      <c r="D6" s="13" t="s">
        <v>87</v>
      </c>
      <c r="E6" s="13" t="s">
        <v>211</v>
      </c>
      <c r="F6" s="13">
        <v>100</v>
      </c>
      <c r="G6" s="13" t="s">
        <v>99</v>
      </c>
      <c r="H6" s="13" t="s">
        <v>53</v>
      </c>
      <c r="I6" s="13" t="s">
        <v>114</v>
      </c>
      <c r="J6" s="13">
        <v>544</v>
      </c>
      <c r="K6" s="13" t="s">
        <v>97</v>
      </c>
      <c r="L6" s="47" t="s">
        <v>227</v>
      </c>
      <c r="M6" s="22">
        <v>8866</v>
      </c>
      <c r="N6" s="33">
        <v>311263</v>
      </c>
      <c r="O6" s="48">
        <v>2.8483950871128276</v>
      </c>
      <c r="P6" s="16">
        <v>0</v>
      </c>
      <c r="Q6" s="64"/>
      <c r="R6" s="64"/>
      <c r="S6" s="64"/>
      <c r="T6" s="76"/>
      <c r="U6" s="65"/>
      <c r="V6" s="65"/>
      <c r="W6" s="65"/>
      <c r="X6" s="65"/>
      <c r="Y6" s="65"/>
      <c r="Z6" s="60"/>
      <c r="AA6" s="60"/>
      <c r="AB6" s="60"/>
      <c r="AC6" s="60"/>
      <c r="AD6" s="60"/>
      <c r="AE6" s="60"/>
      <c r="AF6" s="61"/>
      <c r="AG6" s="61"/>
    </row>
    <row r="7" spans="2:33" s="3" customFormat="1" ht="94.5" customHeight="1">
      <c r="B7" s="13">
        <v>4</v>
      </c>
      <c r="C7" s="13" t="s">
        <v>6</v>
      </c>
      <c r="D7" s="13" t="s">
        <v>55</v>
      </c>
      <c r="E7" s="13" t="s">
        <v>211</v>
      </c>
      <c r="F7" s="13">
        <v>100</v>
      </c>
      <c r="G7" s="24" t="s">
        <v>56</v>
      </c>
      <c r="H7" s="13" t="s">
        <v>53</v>
      </c>
      <c r="I7" s="13" t="s">
        <v>115</v>
      </c>
      <c r="J7" s="13">
        <v>11934</v>
      </c>
      <c r="K7" s="13" t="s">
        <v>97</v>
      </c>
      <c r="L7" s="51" t="s">
        <v>231</v>
      </c>
      <c r="M7" s="22">
        <v>18083</v>
      </c>
      <c r="N7" s="16">
        <v>40600</v>
      </c>
      <c r="O7" s="48">
        <v>44.539408866995075</v>
      </c>
      <c r="P7" s="16">
        <v>5670</v>
      </c>
      <c r="Q7" s="64"/>
      <c r="R7" s="64"/>
      <c r="S7" s="64"/>
      <c r="T7" s="76"/>
      <c r="U7" s="65"/>
      <c r="V7" s="65"/>
      <c r="W7" s="65"/>
      <c r="X7" s="65"/>
      <c r="Y7" s="65"/>
      <c r="Z7" s="60"/>
      <c r="AA7" s="60"/>
      <c r="AB7" s="60"/>
      <c r="AC7" s="60"/>
      <c r="AD7" s="60"/>
      <c r="AE7" s="60"/>
      <c r="AF7" s="61"/>
      <c r="AG7" s="61"/>
    </row>
    <row r="8" spans="2:33" s="3" customFormat="1" ht="99.75" customHeight="1">
      <c r="B8" s="13">
        <v>5</v>
      </c>
      <c r="C8" s="13" t="s">
        <v>7</v>
      </c>
      <c r="D8" s="13" t="s">
        <v>88</v>
      </c>
      <c r="E8" s="13" t="s">
        <v>211</v>
      </c>
      <c r="F8" s="13">
        <v>100</v>
      </c>
      <c r="G8" s="25" t="s">
        <v>235</v>
      </c>
      <c r="H8" s="13" t="s">
        <v>53</v>
      </c>
      <c r="I8" s="13" t="s">
        <v>101</v>
      </c>
      <c r="J8" s="13">
        <v>834.4</v>
      </c>
      <c r="K8" s="13">
        <v>4620.26</v>
      </c>
      <c r="L8" s="26">
        <f>J8/K8*100</f>
        <v>18.059589720059044</v>
      </c>
      <c r="M8" s="22">
        <v>38528</v>
      </c>
      <c r="N8" s="56">
        <v>112843</v>
      </c>
      <c r="O8" s="21">
        <v>34.14301285857342</v>
      </c>
      <c r="P8" s="16">
        <v>10160</v>
      </c>
      <c r="Q8" s="68"/>
      <c r="R8" s="62"/>
      <c r="S8" s="62"/>
      <c r="T8" s="76"/>
      <c r="U8" s="65"/>
      <c r="V8" s="65"/>
      <c r="W8" s="65"/>
      <c r="X8" s="65"/>
      <c r="Y8" s="65"/>
      <c r="Z8" s="60"/>
      <c r="AA8" s="60"/>
      <c r="AB8" s="60"/>
      <c r="AC8" s="60"/>
      <c r="AD8" s="60"/>
      <c r="AE8" s="60"/>
      <c r="AF8" s="61"/>
      <c r="AG8" s="61"/>
    </row>
    <row r="9" spans="2:33" s="3" customFormat="1" ht="90">
      <c r="B9" s="13">
        <v>6</v>
      </c>
      <c r="C9" s="13" t="s">
        <v>8</v>
      </c>
      <c r="D9" s="13" t="s">
        <v>57</v>
      </c>
      <c r="E9" s="13" t="s">
        <v>211</v>
      </c>
      <c r="F9" s="13">
        <v>100</v>
      </c>
      <c r="G9" s="27" t="s">
        <v>190</v>
      </c>
      <c r="H9" s="27" t="s">
        <v>53</v>
      </c>
      <c r="I9" s="27" t="s">
        <v>116</v>
      </c>
      <c r="J9" s="31">
        <v>4138</v>
      </c>
      <c r="K9" s="31">
        <v>4138</v>
      </c>
      <c r="L9" s="26">
        <f>J9/K9*100</f>
        <v>100</v>
      </c>
      <c r="M9" s="22">
        <v>42440</v>
      </c>
      <c r="N9" s="16">
        <v>42440</v>
      </c>
      <c r="O9" s="21">
        <v>100</v>
      </c>
      <c r="P9" s="16">
        <v>0</v>
      </c>
      <c r="Q9" s="64"/>
      <c r="R9" s="64"/>
      <c r="S9" s="64"/>
      <c r="T9" s="76"/>
      <c r="U9" s="65"/>
      <c r="V9" s="65"/>
      <c r="W9" s="65"/>
      <c r="X9" s="65"/>
      <c r="Y9" s="65"/>
      <c r="Z9" s="60"/>
      <c r="AA9" s="60"/>
      <c r="AB9" s="60"/>
      <c r="AC9" s="60"/>
      <c r="AD9" s="60"/>
      <c r="AE9" s="60"/>
      <c r="AF9" s="61"/>
      <c r="AG9" s="61"/>
    </row>
    <row r="10" spans="2:33" s="3" customFormat="1" ht="95.25" customHeight="1">
      <c r="B10" s="13">
        <v>7</v>
      </c>
      <c r="C10" s="13" t="s">
        <v>9</v>
      </c>
      <c r="D10" s="13" t="s">
        <v>60</v>
      </c>
      <c r="E10" s="13" t="s">
        <v>211</v>
      </c>
      <c r="F10" s="13">
        <v>100</v>
      </c>
      <c r="G10" s="13" t="s">
        <v>92</v>
      </c>
      <c r="H10" s="13" t="s">
        <v>53</v>
      </c>
      <c r="I10" s="13" t="s">
        <v>33</v>
      </c>
      <c r="J10" s="22">
        <v>281769</v>
      </c>
      <c r="K10" s="22">
        <v>281769</v>
      </c>
      <c r="L10" s="26">
        <v>100</v>
      </c>
      <c r="M10" s="22">
        <v>57116</v>
      </c>
      <c r="N10" s="16">
        <v>57116</v>
      </c>
      <c r="O10" s="21">
        <v>100</v>
      </c>
      <c r="P10" s="16">
        <v>0</v>
      </c>
      <c r="Q10" s="64"/>
      <c r="R10" s="64"/>
      <c r="S10" s="64"/>
      <c r="T10" s="76"/>
      <c r="U10" s="65"/>
      <c r="V10" s="65"/>
      <c r="W10" s="65"/>
      <c r="X10" s="65"/>
      <c r="Y10" s="65"/>
      <c r="Z10" s="60"/>
      <c r="AA10" s="60"/>
      <c r="AB10" s="60"/>
      <c r="AC10" s="60"/>
      <c r="AD10" s="60"/>
      <c r="AE10" s="60"/>
      <c r="AF10" s="61"/>
      <c r="AG10" s="61"/>
    </row>
    <row r="11" spans="2:33" s="3" customFormat="1" ht="94.5" customHeight="1">
      <c r="B11" s="13">
        <v>8</v>
      </c>
      <c r="C11" s="13" t="s">
        <v>10</v>
      </c>
      <c r="D11" s="13" t="s">
        <v>58</v>
      </c>
      <c r="E11" s="13" t="s">
        <v>211</v>
      </c>
      <c r="F11" s="13">
        <v>100</v>
      </c>
      <c r="G11" s="13" t="s">
        <v>223</v>
      </c>
      <c r="H11" s="13" t="s">
        <v>225</v>
      </c>
      <c r="I11" s="13"/>
      <c r="J11" s="13"/>
      <c r="K11" s="13"/>
      <c r="L11" s="26"/>
      <c r="M11" s="22"/>
      <c r="N11" s="16"/>
      <c r="O11" s="21"/>
      <c r="P11" s="16"/>
      <c r="Q11" s="64"/>
      <c r="R11" s="64"/>
      <c r="S11" s="64"/>
      <c r="T11" s="64"/>
      <c r="U11" s="65"/>
      <c r="V11" s="65"/>
      <c r="W11" s="65"/>
      <c r="X11" s="65"/>
      <c r="Y11" s="65"/>
      <c r="Z11" s="60"/>
      <c r="AA11" s="60"/>
      <c r="AB11" s="60"/>
      <c r="AC11" s="60"/>
      <c r="AD11" s="60"/>
      <c r="AE11" s="60"/>
      <c r="AF11" s="61"/>
      <c r="AG11" s="61"/>
    </row>
    <row r="12" spans="2:33" s="3" customFormat="1" ht="93" customHeight="1">
      <c r="B12" s="13">
        <v>9</v>
      </c>
      <c r="C12" s="28" t="s">
        <v>11</v>
      </c>
      <c r="D12" s="28" t="s">
        <v>59</v>
      </c>
      <c r="E12" s="13" t="s">
        <v>211</v>
      </c>
      <c r="F12" s="13">
        <v>100</v>
      </c>
      <c r="G12" s="13" t="s">
        <v>64</v>
      </c>
      <c r="H12" s="13" t="s">
        <v>53</v>
      </c>
      <c r="I12" s="13" t="s">
        <v>117</v>
      </c>
      <c r="J12" s="13">
        <v>97029</v>
      </c>
      <c r="K12" s="13" t="s">
        <v>97</v>
      </c>
      <c r="L12" s="26" t="s">
        <v>102</v>
      </c>
      <c r="M12" s="22">
        <v>11221</v>
      </c>
      <c r="N12" s="21" t="s">
        <v>97</v>
      </c>
      <c r="O12" s="33" t="s">
        <v>232</v>
      </c>
      <c r="P12" s="50">
        <v>0</v>
      </c>
      <c r="Q12" s="69"/>
      <c r="R12" s="69"/>
      <c r="S12" s="69"/>
      <c r="T12" s="69"/>
      <c r="U12" s="62"/>
      <c r="V12" s="62"/>
      <c r="W12" s="62"/>
      <c r="X12" s="62"/>
      <c r="Y12" s="62"/>
      <c r="Z12" s="61"/>
      <c r="AA12" s="61"/>
      <c r="AB12" s="61"/>
      <c r="AC12" s="61"/>
      <c r="AD12" s="61"/>
      <c r="AE12" s="61"/>
      <c r="AF12" s="61"/>
      <c r="AG12" s="61"/>
    </row>
    <row r="13" spans="2:33" s="3" customFormat="1" ht="98.25" customHeight="1">
      <c r="B13" s="13">
        <v>10</v>
      </c>
      <c r="C13" s="13" t="s">
        <v>12</v>
      </c>
      <c r="D13" s="13" t="s">
        <v>61</v>
      </c>
      <c r="E13" s="13" t="s">
        <v>211</v>
      </c>
      <c r="F13" s="13">
        <v>100</v>
      </c>
      <c r="G13" s="13" t="s">
        <v>93</v>
      </c>
      <c r="H13" s="13" t="s">
        <v>103</v>
      </c>
      <c r="I13" s="13" t="s">
        <v>40</v>
      </c>
      <c r="J13" s="13">
        <v>509250.828</v>
      </c>
      <c r="K13" s="13">
        <v>509250.828</v>
      </c>
      <c r="L13" s="26">
        <v>100</v>
      </c>
      <c r="M13" s="22">
        <v>73237</v>
      </c>
      <c r="N13" s="16">
        <v>73237</v>
      </c>
      <c r="O13" s="21">
        <v>100</v>
      </c>
      <c r="P13" s="16">
        <v>56891.36</v>
      </c>
      <c r="Q13" s="69"/>
      <c r="R13" s="69"/>
      <c r="S13" s="69"/>
      <c r="T13" s="69"/>
      <c r="U13" s="62"/>
      <c r="V13" s="62"/>
      <c r="W13" s="62"/>
      <c r="X13" s="62"/>
      <c r="Y13" s="62"/>
      <c r="Z13" s="61"/>
      <c r="AA13" s="61"/>
      <c r="AB13" s="61"/>
      <c r="AC13" s="61"/>
      <c r="AD13" s="61"/>
      <c r="AE13" s="61"/>
      <c r="AF13" s="61"/>
      <c r="AG13" s="61"/>
    </row>
    <row r="14" spans="2:33" s="3" customFormat="1" ht="90">
      <c r="B14" s="13">
        <v>11</v>
      </c>
      <c r="C14" s="13" t="s">
        <v>36</v>
      </c>
      <c r="D14" s="13" t="s">
        <v>63</v>
      </c>
      <c r="E14" s="13" t="s">
        <v>211</v>
      </c>
      <c r="F14" s="13">
        <v>100</v>
      </c>
      <c r="G14" s="13" t="s">
        <v>62</v>
      </c>
      <c r="H14" s="13" t="s">
        <v>225</v>
      </c>
      <c r="I14" s="13"/>
      <c r="J14" s="13"/>
      <c r="K14" s="13"/>
      <c r="L14" s="26"/>
      <c r="M14" s="22"/>
      <c r="N14" s="16"/>
      <c r="O14" s="21"/>
      <c r="P14" s="16"/>
      <c r="Q14" s="69"/>
      <c r="R14" s="69"/>
      <c r="S14" s="69"/>
      <c r="T14" s="69"/>
      <c r="U14" s="62"/>
      <c r="V14" s="62"/>
      <c r="W14" s="62"/>
      <c r="X14" s="62"/>
      <c r="Y14" s="62"/>
      <c r="Z14" s="61"/>
      <c r="AA14" s="61"/>
      <c r="AB14" s="61"/>
      <c r="AC14" s="61"/>
      <c r="AD14" s="61"/>
      <c r="AE14" s="61"/>
      <c r="AF14" s="61"/>
      <c r="AG14" s="61"/>
    </row>
    <row r="15" spans="2:33" s="3" customFormat="1" ht="120">
      <c r="B15" s="13">
        <v>12</v>
      </c>
      <c r="C15" s="13" t="s">
        <v>1</v>
      </c>
      <c r="D15" s="13" t="s">
        <v>89</v>
      </c>
      <c r="E15" s="13" t="s">
        <v>211</v>
      </c>
      <c r="F15" s="13">
        <v>100</v>
      </c>
      <c r="G15" s="13" t="s">
        <v>90</v>
      </c>
      <c r="H15" s="13" t="s">
        <v>53</v>
      </c>
      <c r="I15" s="13" t="s">
        <v>118</v>
      </c>
      <c r="J15" s="22">
        <v>751000</v>
      </c>
      <c r="K15" s="22">
        <v>751000</v>
      </c>
      <c r="L15" s="26">
        <v>100</v>
      </c>
      <c r="M15" s="22">
        <v>64524</v>
      </c>
      <c r="N15" s="16">
        <v>64524</v>
      </c>
      <c r="O15" s="21">
        <v>100</v>
      </c>
      <c r="P15" s="16">
        <v>0</v>
      </c>
      <c r="Q15" s="69"/>
      <c r="R15" s="69"/>
      <c r="S15" s="69"/>
      <c r="T15" s="77"/>
      <c r="U15" s="62"/>
      <c r="V15" s="62"/>
      <c r="W15" s="62"/>
      <c r="X15" s="62"/>
      <c r="Y15" s="62"/>
      <c r="Z15" s="61"/>
      <c r="AA15" s="61"/>
      <c r="AB15" s="61"/>
      <c r="AC15" s="61"/>
      <c r="AD15" s="61"/>
      <c r="AE15" s="61"/>
      <c r="AF15" s="61"/>
      <c r="AG15" s="61"/>
    </row>
    <row r="16" spans="2:33" s="3" customFormat="1" ht="45" customHeight="1">
      <c r="B16" s="84">
        <v>13</v>
      </c>
      <c r="C16" s="84" t="s">
        <v>105</v>
      </c>
      <c r="D16" s="84" t="s">
        <v>91</v>
      </c>
      <c r="E16" s="84" t="s">
        <v>221</v>
      </c>
      <c r="F16" s="84">
        <v>50</v>
      </c>
      <c r="G16" s="55" t="s">
        <v>229</v>
      </c>
      <c r="H16" s="84" t="s">
        <v>53</v>
      </c>
      <c r="I16" s="13" t="s">
        <v>34</v>
      </c>
      <c r="J16" s="22">
        <v>423833.3</v>
      </c>
      <c r="K16" s="49">
        <v>464848</v>
      </c>
      <c r="L16" s="26">
        <f>J16/K16*100</f>
        <v>91.17675024954394</v>
      </c>
      <c r="M16" s="22">
        <v>783088</v>
      </c>
      <c r="N16" s="53">
        <v>858837</v>
      </c>
      <c r="O16" s="21">
        <v>91.18</v>
      </c>
      <c r="P16" s="88">
        <v>0</v>
      </c>
      <c r="Q16" s="69"/>
      <c r="R16" s="69"/>
      <c r="S16" s="69"/>
      <c r="T16" s="69"/>
      <c r="U16" s="62"/>
      <c r="V16" s="62"/>
      <c r="W16" s="62"/>
      <c r="X16" s="62"/>
      <c r="Y16" s="62"/>
      <c r="Z16" s="61"/>
      <c r="AA16" s="61"/>
      <c r="AB16" s="61"/>
      <c r="AC16" s="61"/>
      <c r="AD16" s="61"/>
      <c r="AE16" s="61"/>
      <c r="AF16" s="61"/>
      <c r="AG16" s="61"/>
    </row>
    <row r="17" spans="2:33" s="3" customFormat="1" ht="88.5" customHeight="1">
      <c r="B17" s="85"/>
      <c r="C17" s="85"/>
      <c r="D17" s="85"/>
      <c r="E17" s="85"/>
      <c r="F17" s="85"/>
      <c r="G17" s="34" t="s">
        <v>228</v>
      </c>
      <c r="H17" s="85"/>
      <c r="I17" s="13" t="s">
        <v>40</v>
      </c>
      <c r="J17" s="22">
        <v>337348</v>
      </c>
      <c r="K17" s="13" t="s">
        <v>97</v>
      </c>
      <c r="L17" s="59"/>
      <c r="M17" s="22">
        <v>15963</v>
      </c>
      <c r="N17" s="16" t="s">
        <v>97</v>
      </c>
      <c r="O17" s="21"/>
      <c r="P17" s="89"/>
      <c r="Q17" s="69"/>
      <c r="R17" s="69"/>
      <c r="S17" s="69"/>
      <c r="T17" s="69"/>
      <c r="U17" s="62"/>
      <c r="V17" s="62"/>
      <c r="W17" s="62"/>
      <c r="X17" s="62"/>
      <c r="Y17" s="62"/>
      <c r="Z17" s="61"/>
      <c r="AA17" s="61"/>
      <c r="AB17" s="61"/>
      <c r="AC17" s="61"/>
      <c r="AD17" s="61"/>
      <c r="AE17" s="61"/>
      <c r="AF17" s="61"/>
      <c r="AG17" s="61"/>
    </row>
    <row r="18" spans="2:33" s="3" customFormat="1" ht="119.25" customHeight="1">
      <c r="B18" s="13">
        <v>14</v>
      </c>
      <c r="C18" s="13" t="s">
        <v>2</v>
      </c>
      <c r="D18" s="54" t="s">
        <v>95</v>
      </c>
      <c r="E18" s="13" t="s">
        <v>220</v>
      </c>
      <c r="F18" s="13">
        <v>50</v>
      </c>
      <c r="G18" s="13" t="s">
        <v>94</v>
      </c>
      <c r="H18" s="13" t="s">
        <v>104</v>
      </c>
      <c r="I18" s="13" t="s">
        <v>41</v>
      </c>
      <c r="J18" s="13">
        <v>2064</v>
      </c>
      <c r="K18" s="13">
        <v>13653</v>
      </c>
      <c r="L18" s="26">
        <f>J18/K18*100</f>
        <v>15.117556580971215</v>
      </c>
      <c r="M18" s="22">
        <v>22896</v>
      </c>
      <c r="N18" s="52">
        <v>110933</v>
      </c>
      <c r="O18" s="21">
        <v>20.639485094606655</v>
      </c>
      <c r="P18" s="52">
        <v>0</v>
      </c>
      <c r="Q18" s="68"/>
      <c r="R18" s="62"/>
      <c r="S18" s="62"/>
      <c r="T18" s="78"/>
      <c r="U18" s="62"/>
      <c r="V18" s="62"/>
      <c r="W18" s="62"/>
      <c r="X18" s="62"/>
      <c r="Y18" s="62"/>
      <c r="Z18" s="61"/>
      <c r="AA18" s="61"/>
      <c r="AB18" s="61"/>
      <c r="AC18" s="61"/>
      <c r="AD18" s="61"/>
      <c r="AE18" s="61"/>
      <c r="AF18" s="61"/>
      <c r="AG18" s="61"/>
    </row>
    <row r="19" spans="2:33" s="3" customFormat="1" ht="114.75" customHeight="1">
      <c r="B19" s="13">
        <v>15</v>
      </c>
      <c r="C19" s="13" t="s">
        <v>37</v>
      </c>
      <c r="D19" s="13" t="s">
        <v>87</v>
      </c>
      <c r="E19" s="13" t="s">
        <v>222</v>
      </c>
      <c r="F19" s="13">
        <v>100</v>
      </c>
      <c r="G19" s="13" t="s">
        <v>38</v>
      </c>
      <c r="H19" s="13" t="s">
        <v>53</v>
      </c>
      <c r="I19" s="13" t="s">
        <v>119</v>
      </c>
      <c r="J19" s="13">
        <v>26</v>
      </c>
      <c r="K19" s="13">
        <v>26</v>
      </c>
      <c r="L19" s="26">
        <v>100</v>
      </c>
      <c r="M19" s="22">
        <v>216</v>
      </c>
      <c r="N19" s="52">
        <v>356589</v>
      </c>
      <c r="O19" s="21">
        <v>100</v>
      </c>
      <c r="P19" s="52">
        <v>356373</v>
      </c>
      <c r="Q19" s="69"/>
      <c r="R19" s="69"/>
      <c r="S19" s="69"/>
      <c r="T19" s="77"/>
      <c r="U19" s="62"/>
      <c r="V19" s="62"/>
      <c r="W19" s="62"/>
      <c r="X19" s="62"/>
      <c r="Y19" s="62"/>
      <c r="Z19" s="61"/>
      <c r="AA19" s="61"/>
      <c r="AB19" s="61"/>
      <c r="AC19" s="61"/>
      <c r="AD19" s="61"/>
      <c r="AE19" s="61"/>
      <c r="AF19" s="61"/>
      <c r="AG19" s="61"/>
    </row>
    <row r="20" spans="2:33" s="3" customFormat="1" ht="84.75" customHeight="1">
      <c r="B20" s="13">
        <v>16</v>
      </c>
      <c r="C20" s="13" t="s">
        <v>200</v>
      </c>
      <c r="D20" s="29" t="s">
        <v>202</v>
      </c>
      <c r="E20" s="29" t="s">
        <v>215</v>
      </c>
      <c r="F20" s="19">
        <v>100</v>
      </c>
      <c r="G20" s="13" t="s">
        <v>205</v>
      </c>
      <c r="H20" s="13" t="s">
        <v>53</v>
      </c>
      <c r="I20" s="13" t="s">
        <v>214</v>
      </c>
      <c r="J20" s="13">
        <v>52</v>
      </c>
      <c r="K20" s="13">
        <v>52</v>
      </c>
      <c r="L20" s="26">
        <v>100</v>
      </c>
      <c r="M20" s="22">
        <v>0</v>
      </c>
      <c r="N20" s="16">
        <v>16810</v>
      </c>
      <c r="O20" s="21">
        <v>100</v>
      </c>
      <c r="P20" s="16">
        <v>16810</v>
      </c>
      <c r="Q20" s="69"/>
      <c r="R20" s="69"/>
      <c r="S20" s="69"/>
      <c r="T20" s="77"/>
      <c r="U20" s="62"/>
      <c r="V20" s="62"/>
      <c r="W20" s="62"/>
      <c r="X20" s="62"/>
      <c r="Y20" s="62"/>
      <c r="Z20" s="61"/>
      <c r="AA20" s="61"/>
      <c r="AB20" s="61"/>
      <c r="AC20" s="61"/>
      <c r="AD20" s="61"/>
      <c r="AE20" s="61"/>
      <c r="AF20" s="61"/>
      <c r="AG20" s="61"/>
    </row>
    <row r="21" spans="2:33" s="3" customFormat="1" ht="108" customHeight="1">
      <c r="B21" s="13">
        <v>17</v>
      </c>
      <c r="C21" s="13" t="s">
        <v>201</v>
      </c>
      <c r="D21" s="29" t="s">
        <v>204</v>
      </c>
      <c r="E21" s="29" t="s">
        <v>222</v>
      </c>
      <c r="F21" s="19">
        <v>100</v>
      </c>
      <c r="G21" s="13" t="s">
        <v>208</v>
      </c>
      <c r="H21" s="13" t="s">
        <v>53</v>
      </c>
      <c r="I21" s="13"/>
      <c r="J21" s="13"/>
      <c r="K21" s="13"/>
      <c r="L21" s="26"/>
      <c r="M21" s="22">
        <v>0</v>
      </c>
      <c r="N21" s="16">
        <v>237621.76</v>
      </c>
      <c r="O21" s="21">
        <v>100</v>
      </c>
      <c r="P21" s="16">
        <v>237621.76</v>
      </c>
      <c r="Q21" s="69"/>
      <c r="R21" s="69"/>
      <c r="S21" s="69"/>
      <c r="T21" s="77"/>
      <c r="U21" s="62"/>
      <c r="V21" s="62"/>
      <c r="W21" s="62"/>
      <c r="X21" s="62"/>
      <c r="Y21" s="62"/>
      <c r="Z21" s="61"/>
      <c r="AA21" s="61"/>
      <c r="AB21" s="61"/>
      <c r="AC21" s="61"/>
      <c r="AD21" s="61"/>
      <c r="AE21" s="61"/>
      <c r="AF21" s="61"/>
      <c r="AG21" s="61"/>
    </row>
    <row r="22" spans="2:33" s="3" customFormat="1" ht="65.25" customHeight="1">
      <c r="B22" s="13">
        <v>18</v>
      </c>
      <c r="C22" s="13" t="s">
        <v>207</v>
      </c>
      <c r="D22" s="29" t="s">
        <v>203</v>
      </c>
      <c r="E22" s="29" t="s">
        <v>216</v>
      </c>
      <c r="F22" s="19">
        <v>100</v>
      </c>
      <c r="G22" s="13" t="s">
        <v>206</v>
      </c>
      <c r="H22" s="13" t="s">
        <v>53</v>
      </c>
      <c r="I22" s="13"/>
      <c r="J22" s="13"/>
      <c r="K22" s="13"/>
      <c r="L22" s="26"/>
      <c r="M22" s="22">
        <v>1692</v>
      </c>
      <c r="N22" s="16">
        <v>52061</v>
      </c>
      <c r="O22" s="21">
        <v>100</v>
      </c>
      <c r="P22" s="16">
        <v>50369</v>
      </c>
      <c r="Q22" s="69"/>
      <c r="R22" s="69"/>
      <c r="S22" s="69"/>
      <c r="T22" s="77"/>
      <c r="U22" s="62"/>
      <c r="V22" s="62"/>
      <c r="W22" s="62"/>
      <c r="X22" s="62"/>
      <c r="Y22" s="62"/>
      <c r="Z22" s="61"/>
      <c r="AA22" s="61"/>
      <c r="AB22" s="61"/>
      <c r="AC22" s="61"/>
      <c r="AD22" s="61"/>
      <c r="AE22" s="61"/>
      <c r="AF22" s="61"/>
      <c r="AG22" s="61"/>
    </row>
    <row r="23" spans="2:33" s="3" customFormat="1" ht="120" customHeight="1">
      <c r="B23" s="13">
        <v>19</v>
      </c>
      <c r="C23" s="13" t="s">
        <v>209</v>
      </c>
      <c r="D23" s="29" t="s">
        <v>210</v>
      </c>
      <c r="E23" s="29" t="s">
        <v>216</v>
      </c>
      <c r="F23" s="19">
        <v>100</v>
      </c>
      <c r="G23" s="13" t="s">
        <v>217</v>
      </c>
      <c r="H23" s="13" t="s">
        <v>53</v>
      </c>
      <c r="I23" s="13" t="s">
        <v>218</v>
      </c>
      <c r="J23" s="13">
        <v>175506</v>
      </c>
      <c r="K23" s="13">
        <v>175506</v>
      </c>
      <c r="L23" s="26">
        <v>100</v>
      </c>
      <c r="M23" s="22">
        <v>296</v>
      </c>
      <c r="N23" s="16">
        <v>36178</v>
      </c>
      <c r="O23" s="21">
        <v>100</v>
      </c>
      <c r="P23" s="16">
        <v>35882</v>
      </c>
      <c r="Q23" s="69"/>
      <c r="R23" s="69"/>
      <c r="S23" s="69"/>
      <c r="T23" s="77"/>
      <c r="U23" s="62"/>
      <c r="V23" s="62"/>
      <c r="W23" s="62"/>
      <c r="X23" s="62"/>
      <c r="Y23" s="62"/>
      <c r="Z23" s="61"/>
      <c r="AA23" s="61"/>
      <c r="AB23" s="61"/>
      <c r="AC23" s="61"/>
      <c r="AD23" s="61"/>
      <c r="AE23" s="61"/>
      <c r="AF23" s="61"/>
      <c r="AG23" s="61"/>
    </row>
    <row r="24" spans="2:33" s="3" customFormat="1" ht="105.75" customHeight="1">
      <c r="B24" s="13">
        <v>20</v>
      </c>
      <c r="C24" s="13" t="s">
        <v>39</v>
      </c>
      <c r="D24" s="29" t="s">
        <v>109</v>
      </c>
      <c r="E24" s="29" t="s">
        <v>216</v>
      </c>
      <c r="F24" s="19">
        <v>100</v>
      </c>
      <c r="G24" s="13" t="s">
        <v>111</v>
      </c>
      <c r="H24" s="13" t="s">
        <v>53</v>
      </c>
      <c r="I24" s="13" t="s">
        <v>120</v>
      </c>
      <c r="J24" s="13">
        <v>81</v>
      </c>
      <c r="K24" s="13">
        <v>152</v>
      </c>
      <c r="L24" s="26">
        <f>J24/152*100</f>
        <v>53.289473684210535</v>
      </c>
      <c r="M24" s="22">
        <v>0</v>
      </c>
      <c r="N24" s="50">
        <v>2434</v>
      </c>
      <c r="O24" s="21">
        <v>50</v>
      </c>
      <c r="P24" s="50">
        <v>1217</v>
      </c>
      <c r="Q24" s="69"/>
      <c r="R24" s="69"/>
      <c r="S24" s="69"/>
      <c r="T24" s="77"/>
      <c r="U24" s="62"/>
      <c r="V24" s="62"/>
      <c r="W24" s="62"/>
      <c r="X24" s="62"/>
      <c r="Y24" s="62"/>
      <c r="Z24" s="61"/>
      <c r="AA24" s="61"/>
      <c r="AB24" s="61"/>
      <c r="AC24" s="61"/>
      <c r="AD24" s="61"/>
      <c r="AE24" s="61"/>
      <c r="AF24" s="61"/>
      <c r="AG24" s="61"/>
    </row>
    <row r="25" spans="2:33" s="3" customFormat="1" ht="102.75" customHeight="1">
      <c r="B25" s="13">
        <v>21</v>
      </c>
      <c r="C25" s="13" t="s">
        <v>80</v>
      </c>
      <c r="D25" s="29" t="s">
        <v>110</v>
      </c>
      <c r="E25" s="29" t="s">
        <v>216</v>
      </c>
      <c r="F25" s="19">
        <v>100</v>
      </c>
      <c r="G25" s="13" t="s">
        <v>112</v>
      </c>
      <c r="H25" s="13" t="s">
        <v>53</v>
      </c>
      <c r="I25" s="13" t="s">
        <v>120</v>
      </c>
      <c r="J25" s="13">
        <v>71</v>
      </c>
      <c r="K25" s="13">
        <v>152</v>
      </c>
      <c r="L25" s="26">
        <f>J25/152*100</f>
        <v>46.71052631578947</v>
      </c>
      <c r="M25" s="22">
        <v>0</v>
      </c>
      <c r="N25" s="50">
        <v>2434</v>
      </c>
      <c r="O25" s="21">
        <v>50</v>
      </c>
      <c r="P25" s="74">
        <v>1217</v>
      </c>
      <c r="Q25" s="68"/>
      <c r="R25" s="64"/>
      <c r="S25" s="64"/>
      <c r="T25" s="77"/>
      <c r="U25" s="62"/>
      <c r="V25" s="62"/>
      <c r="W25" s="62"/>
      <c r="X25" s="62"/>
      <c r="Y25" s="62"/>
      <c r="Z25" s="61"/>
      <c r="AA25" s="61"/>
      <c r="AB25" s="61"/>
      <c r="AC25" s="61"/>
      <c r="AD25" s="61"/>
      <c r="AE25" s="61"/>
      <c r="AF25" s="61"/>
      <c r="AG25" s="61"/>
    </row>
    <row r="26" spans="2:33" ht="81.75" customHeight="1">
      <c r="B26" s="13">
        <v>22</v>
      </c>
      <c r="C26" s="35" t="s">
        <v>132</v>
      </c>
      <c r="D26" s="36" t="s">
        <v>65</v>
      </c>
      <c r="E26" s="36" t="s">
        <v>212</v>
      </c>
      <c r="F26" s="19">
        <v>100</v>
      </c>
      <c r="G26" s="13" t="s">
        <v>66</v>
      </c>
      <c r="H26" s="13" t="s">
        <v>53</v>
      </c>
      <c r="I26" s="13" t="s">
        <v>51</v>
      </c>
      <c r="J26" s="13">
        <v>70</v>
      </c>
      <c r="K26" s="13">
        <v>9483</v>
      </c>
      <c r="L26" s="26">
        <f>J26/K26*100</f>
        <v>0.7381630285774544</v>
      </c>
      <c r="M26" s="15">
        <v>805</v>
      </c>
      <c r="N26" s="16">
        <v>758288</v>
      </c>
      <c r="O26" s="73">
        <v>1.3692686683687465</v>
      </c>
      <c r="P26" s="57">
        <v>9578</v>
      </c>
      <c r="Q26" s="64"/>
      <c r="R26" s="64"/>
      <c r="S26" s="64"/>
      <c r="T26" s="76"/>
      <c r="U26" s="62"/>
      <c r="V26" s="62"/>
      <c r="W26" s="62"/>
      <c r="X26" s="62"/>
      <c r="Y26" s="62"/>
      <c r="Z26" s="61"/>
      <c r="AA26" s="61"/>
      <c r="AB26" s="61"/>
      <c r="AC26" s="61"/>
      <c r="AD26" s="61"/>
      <c r="AE26" s="61"/>
      <c r="AF26" s="61"/>
      <c r="AG26" s="61"/>
    </row>
    <row r="27" spans="2:33" ht="75">
      <c r="B27" s="13">
        <v>23</v>
      </c>
      <c r="C27" s="37" t="s">
        <v>131</v>
      </c>
      <c r="D27" s="18" t="s">
        <v>65</v>
      </c>
      <c r="E27" s="36" t="s">
        <v>212</v>
      </c>
      <c r="F27" s="19">
        <v>100</v>
      </c>
      <c r="G27" s="13" t="s">
        <v>66</v>
      </c>
      <c r="H27" s="13" t="s">
        <v>53</v>
      </c>
      <c r="I27" s="13" t="s">
        <v>51</v>
      </c>
      <c r="J27" s="13">
        <v>222</v>
      </c>
      <c r="K27" s="13">
        <v>9483</v>
      </c>
      <c r="L27" s="26">
        <f aca="true" t="shared" si="0" ref="L27:L65">J27/K27*100</f>
        <v>2.341031319202784</v>
      </c>
      <c r="M27" s="15">
        <v>3716</v>
      </c>
      <c r="N27" s="16">
        <v>758288</v>
      </c>
      <c r="O27" s="21">
        <v>2.1251819889013146</v>
      </c>
      <c r="P27" s="75">
        <v>12399</v>
      </c>
      <c r="Q27" s="68"/>
      <c r="R27" s="69"/>
      <c r="S27" s="69"/>
      <c r="T27" s="77"/>
      <c r="U27" s="62"/>
      <c r="V27" s="62"/>
      <c r="W27" s="62"/>
      <c r="X27" s="62"/>
      <c r="Y27" s="62"/>
      <c r="Z27" s="61"/>
      <c r="AA27" s="61"/>
      <c r="AB27" s="61"/>
      <c r="AC27" s="61"/>
      <c r="AD27" s="61"/>
      <c r="AE27" s="61"/>
      <c r="AF27" s="61"/>
      <c r="AG27" s="61"/>
    </row>
    <row r="28" spans="2:33" ht="75">
      <c r="B28" s="13">
        <v>24</v>
      </c>
      <c r="C28" s="37" t="s">
        <v>133</v>
      </c>
      <c r="D28" s="18" t="s">
        <v>65</v>
      </c>
      <c r="E28" s="36" t="s">
        <v>212</v>
      </c>
      <c r="F28" s="19">
        <v>100</v>
      </c>
      <c r="G28" s="13" t="s">
        <v>66</v>
      </c>
      <c r="H28" s="13" t="s">
        <v>53</v>
      </c>
      <c r="I28" s="13" t="s">
        <v>51</v>
      </c>
      <c r="J28" s="13">
        <v>173</v>
      </c>
      <c r="K28" s="13">
        <v>9483</v>
      </c>
      <c r="L28" s="26">
        <f t="shared" si="0"/>
        <v>1.8243171991985658</v>
      </c>
      <c r="M28" s="15">
        <v>2395</v>
      </c>
      <c r="N28" s="16">
        <v>758288</v>
      </c>
      <c r="O28" s="21">
        <v>1.674693520140105</v>
      </c>
      <c r="P28" s="16">
        <v>10304</v>
      </c>
      <c r="Q28" s="70"/>
      <c r="R28" s="62"/>
      <c r="S28" s="62"/>
      <c r="T28" s="77"/>
      <c r="U28" s="62"/>
      <c r="V28" s="62"/>
      <c r="W28" s="62"/>
      <c r="X28" s="62"/>
      <c r="Y28" s="62"/>
      <c r="Z28" s="61"/>
      <c r="AA28" s="61"/>
      <c r="AB28" s="61"/>
      <c r="AC28" s="61"/>
      <c r="AD28" s="61"/>
      <c r="AE28" s="61"/>
      <c r="AF28" s="61"/>
      <c r="AG28" s="61"/>
    </row>
    <row r="29" spans="2:33" ht="75">
      <c r="B29" s="13">
        <v>25</v>
      </c>
      <c r="C29" s="37" t="s">
        <v>134</v>
      </c>
      <c r="D29" s="18" t="s">
        <v>65</v>
      </c>
      <c r="E29" s="36" t="s">
        <v>212</v>
      </c>
      <c r="F29" s="19">
        <v>100</v>
      </c>
      <c r="G29" s="13" t="s">
        <v>66</v>
      </c>
      <c r="H29" s="13" t="s">
        <v>53</v>
      </c>
      <c r="I29" s="13" t="s">
        <v>51</v>
      </c>
      <c r="J29" s="13">
        <v>278</v>
      </c>
      <c r="K29" s="13">
        <v>9483</v>
      </c>
      <c r="L29" s="26">
        <f t="shared" si="0"/>
        <v>2.9315617420647473</v>
      </c>
      <c r="M29" s="15">
        <v>5345</v>
      </c>
      <c r="N29" s="16">
        <v>758288</v>
      </c>
      <c r="O29" s="21">
        <v>3.090382545945604</v>
      </c>
      <c r="P29" s="16">
        <v>18089</v>
      </c>
      <c r="Q29" s="69"/>
      <c r="R29" s="69"/>
      <c r="S29" s="69"/>
      <c r="T29" s="77"/>
      <c r="U29" s="62"/>
      <c r="V29" s="62"/>
      <c r="W29" s="62"/>
      <c r="X29" s="62"/>
      <c r="Y29" s="62"/>
      <c r="Z29" s="61"/>
      <c r="AA29" s="61"/>
      <c r="AB29" s="61"/>
      <c r="AC29" s="61"/>
      <c r="AD29" s="61"/>
      <c r="AE29" s="61"/>
      <c r="AF29" s="61"/>
      <c r="AG29" s="61"/>
    </row>
    <row r="30" spans="2:33" ht="75">
      <c r="B30" s="13">
        <v>26</v>
      </c>
      <c r="C30" s="37" t="s">
        <v>135</v>
      </c>
      <c r="D30" s="18" t="s">
        <v>65</v>
      </c>
      <c r="E30" s="36" t="s">
        <v>212</v>
      </c>
      <c r="F30" s="19">
        <v>100</v>
      </c>
      <c r="G30" s="13" t="s">
        <v>66</v>
      </c>
      <c r="H30" s="13" t="s">
        <v>53</v>
      </c>
      <c r="I30" s="13" t="s">
        <v>51</v>
      </c>
      <c r="J30" s="13">
        <v>110</v>
      </c>
      <c r="K30" s="13">
        <v>9483</v>
      </c>
      <c r="L30" s="26">
        <f t="shared" si="0"/>
        <v>1.159970473478857</v>
      </c>
      <c r="M30" s="15">
        <v>1692</v>
      </c>
      <c r="N30" s="16">
        <v>758288</v>
      </c>
      <c r="O30" s="21">
        <v>1.180554090266495</v>
      </c>
      <c r="P30" s="16">
        <v>7260</v>
      </c>
      <c r="Q30" s="69"/>
      <c r="R30" s="69"/>
      <c r="S30" s="69"/>
      <c r="T30" s="77"/>
      <c r="U30" s="62"/>
      <c r="V30" s="62"/>
      <c r="W30" s="62"/>
      <c r="X30" s="62"/>
      <c r="Y30" s="62"/>
      <c r="Z30" s="61"/>
      <c r="AA30" s="61"/>
      <c r="AB30" s="61"/>
      <c r="AC30" s="61"/>
      <c r="AD30" s="61"/>
      <c r="AE30" s="61"/>
      <c r="AF30" s="61"/>
      <c r="AG30" s="61"/>
    </row>
    <row r="31" spans="2:33" ht="75">
      <c r="B31" s="13">
        <v>27</v>
      </c>
      <c r="C31" s="37" t="s">
        <v>136</v>
      </c>
      <c r="D31" s="18" t="s">
        <v>65</v>
      </c>
      <c r="E31" s="36" t="s">
        <v>212</v>
      </c>
      <c r="F31" s="19">
        <v>100</v>
      </c>
      <c r="G31" s="13" t="s">
        <v>66</v>
      </c>
      <c r="H31" s="13" t="s">
        <v>53</v>
      </c>
      <c r="I31" s="13" t="s">
        <v>51</v>
      </c>
      <c r="J31" s="13">
        <v>145</v>
      </c>
      <c r="K31" s="13">
        <v>9483</v>
      </c>
      <c r="L31" s="26">
        <f t="shared" si="0"/>
        <v>1.529051987767584</v>
      </c>
      <c r="M31" s="15">
        <v>2189</v>
      </c>
      <c r="N31" s="16">
        <v>758288</v>
      </c>
      <c r="O31" s="21">
        <v>1.5801384170658115</v>
      </c>
      <c r="P31" s="16">
        <v>9793</v>
      </c>
      <c r="Q31" s="69"/>
      <c r="R31" s="69"/>
      <c r="S31" s="69"/>
      <c r="T31" s="77"/>
      <c r="U31" s="62"/>
      <c r="V31" s="62"/>
      <c r="W31" s="62"/>
      <c r="X31" s="62"/>
      <c r="Y31" s="62"/>
      <c r="Z31" s="61"/>
      <c r="AA31" s="61"/>
      <c r="AB31" s="61"/>
      <c r="AC31" s="61"/>
      <c r="AD31" s="61"/>
      <c r="AE31" s="61"/>
      <c r="AF31" s="61"/>
      <c r="AG31" s="61"/>
    </row>
    <row r="32" spans="2:33" ht="75">
      <c r="B32" s="13">
        <v>28</v>
      </c>
      <c r="C32" s="37" t="s">
        <v>137</v>
      </c>
      <c r="D32" s="18" t="s">
        <v>65</v>
      </c>
      <c r="E32" s="36" t="s">
        <v>212</v>
      </c>
      <c r="F32" s="19">
        <v>100</v>
      </c>
      <c r="G32" s="13" t="s">
        <v>66</v>
      </c>
      <c r="H32" s="13" t="s">
        <v>53</v>
      </c>
      <c r="I32" s="13" t="s">
        <v>51</v>
      </c>
      <c r="J32" s="13">
        <v>128</v>
      </c>
      <c r="K32" s="13">
        <v>9483</v>
      </c>
      <c r="L32" s="26">
        <f t="shared" si="0"/>
        <v>1.3497838236844881</v>
      </c>
      <c r="M32" s="15">
        <v>3256</v>
      </c>
      <c r="N32" s="16">
        <v>758288</v>
      </c>
      <c r="O32" s="21">
        <v>1.6169318253750553</v>
      </c>
      <c r="P32" s="16">
        <v>9005</v>
      </c>
      <c r="Q32" s="69"/>
      <c r="R32" s="69"/>
      <c r="S32" s="69"/>
      <c r="T32" s="77"/>
      <c r="U32" s="62"/>
      <c r="V32" s="62"/>
      <c r="W32" s="62"/>
      <c r="X32" s="62"/>
      <c r="Y32" s="62"/>
      <c r="Z32" s="61"/>
      <c r="AA32" s="61"/>
      <c r="AB32" s="61"/>
      <c r="AC32" s="61"/>
      <c r="AD32" s="61"/>
      <c r="AE32" s="61"/>
      <c r="AF32" s="61"/>
      <c r="AG32" s="61"/>
    </row>
    <row r="33" spans="2:33" ht="75">
      <c r="B33" s="13">
        <v>29</v>
      </c>
      <c r="C33" s="37" t="s">
        <v>138</v>
      </c>
      <c r="D33" s="18" t="s">
        <v>65</v>
      </c>
      <c r="E33" s="36" t="s">
        <v>212</v>
      </c>
      <c r="F33" s="19">
        <v>100</v>
      </c>
      <c r="G33" s="13" t="s">
        <v>66</v>
      </c>
      <c r="H33" s="13" t="s">
        <v>53</v>
      </c>
      <c r="I33" s="13" t="s">
        <v>51</v>
      </c>
      <c r="J33" s="13">
        <v>193</v>
      </c>
      <c r="K33" s="13">
        <v>9483</v>
      </c>
      <c r="L33" s="26">
        <f t="shared" si="0"/>
        <v>2.035220921649267</v>
      </c>
      <c r="M33" s="15">
        <v>2927</v>
      </c>
      <c r="N33" s="16">
        <v>758288</v>
      </c>
      <c r="O33" s="21">
        <v>2.018626168421497</v>
      </c>
      <c r="P33" s="16">
        <v>12380</v>
      </c>
      <c r="Q33" s="69"/>
      <c r="R33" s="69"/>
      <c r="S33" s="69"/>
      <c r="T33" s="77"/>
      <c r="U33" s="62"/>
      <c r="V33" s="62"/>
      <c r="W33" s="62"/>
      <c r="X33" s="62"/>
      <c r="Y33" s="62"/>
      <c r="Z33" s="61"/>
      <c r="AA33" s="61"/>
      <c r="AB33" s="61"/>
      <c r="AC33" s="61"/>
      <c r="AD33" s="61"/>
      <c r="AE33" s="61"/>
      <c r="AF33" s="61"/>
      <c r="AG33" s="61"/>
    </row>
    <row r="34" spans="2:33" ht="75">
      <c r="B34" s="13">
        <v>30</v>
      </c>
      <c r="C34" s="37" t="s">
        <v>139</v>
      </c>
      <c r="D34" s="18" t="s">
        <v>65</v>
      </c>
      <c r="E34" s="36" t="s">
        <v>212</v>
      </c>
      <c r="F34" s="19">
        <v>100</v>
      </c>
      <c r="G34" s="13" t="s">
        <v>66</v>
      </c>
      <c r="H34" s="13" t="s">
        <v>53</v>
      </c>
      <c r="I34" s="13" t="s">
        <v>51</v>
      </c>
      <c r="J34" s="13">
        <v>144</v>
      </c>
      <c r="K34" s="13">
        <v>9483</v>
      </c>
      <c r="L34" s="26">
        <f t="shared" si="0"/>
        <v>1.518506801645049</v>
      </c>
      <c r="M34" s="15">
        <v>2252</v>
      </c>
      <c r="N34" s="16">
        <v>758288</v>
      </c>
      <c r="O34" s="21">
        <v>1.4696263161226342</v>
      </c>
      <c r="P34" s="16">
        <v>8892</v>
      </c>
      <c r="Q34" s="69"/>
      <c r="R34" s="69"/>
      <c r="S34" s="69"/>
      <c r="T34" s="77"/>
      <c r="U34" s="62"/>
      <c r="V34" s="62"/>
      <c r="W34" s="62"/>
      <c r="X34" s="62"/>
      <c r="Y34" s="62"/>
      <c r="Z34" s="61"/>
      <c r="AA34" s="61"/>
      <c r="AB34" s="61"/>
      <c r="AC34" s="61"/>
      <c r="AD34" s="61"/>
      <c r="AE34" s="61"/>
      <c r="AF34" s="61"/>
      <c r="AG34" s="61"/>
    </row>
    <row r="35" spans="2:33" ht="75">
      <c r="B35" s="13">
        <v>31</v>
      </c>
      <c r="C35" s="38" t="s">
        <v>23</v>
      </c>
      <c r="D35" s="13" t="s">
        <v>65</v>
      </c>
      <c r="E35" s="36" t="s">
        <v>212</v>
      </c>
      <c r="F35" s="19">
        <v>100</v>
      </c>
      <c r="G35" s="13" t="s">
        <v>66</v>
      </c>
      <c r="H35" s="13" t="s">
        <v>53</v>
      </c>
      <c r="I35" s="13" t="s">
        <v>51</v>
      </c>
      <c r="J35" s="13">
        <v>81</v>
      </c>
      <c r="K35" s="13">
        <v>9483</v>
      </c>
      <c r="L35" s="26">
        <f t="shared" si="0"/>
        <v>0.8541600759253402</v>
      </c>
      <c r="M35" s="15">
        <v>917</v>
      </c>
      <c r="N35" s="16">
        <v>758288</v>
      </c>
      <c r="O35" s="21">
        <v>0.915087671175068</v>
      </c>
      <c r="P35" s="16">
        <v>6022</v>
      </c>
      <c r="Q35" s="69"/>
      <c r="R35" s="69"/>
      <c r="S35" s="69"/>
      <c r="T35" s="77"/>
      <c r="U35" s="62"/>
      <c r="V35" s="62"/>
      <c r="W35" s="62"/>
      <c r="X35" s="62"/>
      <c r="Y35" s="62"/>
      <c r="Z35" s="61"/>
      <c r="AA35" s="61"/>
      <c r="AB35" s="61"/>
      <c r="AC35" s="61"/>
      <c r="AD35" s="61"/>
      <c r="AE35" s="61"/>
      <c r="AF35" s="61"/>
      <c r="AG35" s="61"/>
    </row>
    <row r="36" spans="2:33" ht="75">
      <c r="B36" s="13">
        <v>32</v>
      </c>
      <c r="C36" s="37" t="s">
        <v>20</v>
      </c>
      <c r="D36" s="18" t="s">
        <v>65</v>
      </c>
      <c r="E36" s="36" t="s">
        <v>212</v>
      </c>
      <c r="F36" s="19">
        <v>100</v>
      </c>
      <c r="G36" s="13" t="s">
        <v>66</v>
      </c>
      <c r="H36" s="13" t="s">
        <v>53</v>
      </c>
      <c r="I36" s="13" t="s">
        <v>51</v>
      </c>
      <c r="J36" s="13">
        <v>190</v>
      </c>
      <c r="K36" s="13">
        <v>9483</v>
      </c>
      <c r="L36" s="26">
        <f t="shared" si="0"/>
        <v>2.003585363281662</v>
      </c>
      <c r="M36" s="15">
        <v>3173</v>
      </c>
      <c r="N36" s="16">
        <v>758288</v>
      </c>
      <c r="O36" s="21">
        <v>2.1905924925621925</v>
      </c>
      <c r="P36" s="16">
        <v>13438</v>
      </c>
      <c r="Q36" s="69"/>
      <c r="R36" s="69"/>
      <c r="S36" s="69"/>
      <c r="T36" s="77"/>
      <c r="U36" s="62"/>
      <c r="V36" s="62"/>
      <c r="W36" s="62"/>
      <c r="X36" s="62"/>
      <c r="Y36" s="62"/>
      <c r="Z36" s="61"/>
      <c r="AA36" s="61"/>
      <c r="AB36" s="61"/>
      <c r="AC36" s="61"/>
      <c r="AD36" s="61"/>
      <c r="AE36" s="61"/>
      <c r="AF36" s="61"/>
      <c r="AG36" s="61"/>
    </row>
    <row r="37" spans="2:33" ht="75">
      <c r="B37" s="13">
        <v>33</v>
      </c>
      <c r="C37" s="37" t="s">
        <v>30</v>
      </c>
      <c r="D37" s="18" t="s">
        <v>65</v>
      </c>
      <c r="E37" s="36" t="s">
        <v>212</v>
      </c>
      <c r="F37" s="19">
        <v>100</v>
      </c>
      <c r="G37" s="13" t="s">
        <v>66</v>
      </c>
      <c r="H37" s="13" t="s">
        <v>53</v>
      </c>
      <c r="I37" s="13" t="s">
        <v>51</v>
      </c>
      <c r="J37" s="13">
        <v>144</v>
      </c>
      <c r="K37" s="13">
        <v>9483</v>
      </c>
      <c r="L37" s="26">
        <f t="shared" si="0"/>
        <v>1.518506801645049</v>
      </c>
      <c r="M37" s="15">
        <v>1971</v>
      </c>
      <c r="N37" s="16">
        <v>758288</v>
      </c>
      <c r="O37" s="21">
        <v>1.4775388770493532</v>
      </c>
      <c r="P37" s="16">
        <v>9233</v>
      </c>
      <c r="Q37" s="69"/>
      <c r="R37" s="69"/>
      <c r="S37" s="69"/>
      <c r="T37" s="77"/>
      <c r="U37" s="62"/>
      <c r="V37" s="62"/>
      <c r="W37" s="62"/>
      <c r="X37" s="62"/>
      <c r="Y37" s="62"/>
      <c r="Z37" s="61"/>
      <c r="AA37" s="61"/>
      <c r="AB37" s="61"/>
      <c r="AC37" s="61"/>
      <c r="AD37" s="61"/>
      <c r="AE37" s="61"/>
      <c r="AF37" s="61"/>
      <c r="AG37" s="61"/>
    </row>
    <row r="38" spans="2:33" ht="75">
      <c r="B38" s="13">
        <v>34</v>
      </c>
      <c r="C38" s="38" t="s">
        <v>25</v>
      </c>
      <c r="D38" s="13" t="s">
        <v>65</v>
      </c>
      <c r="E38" s="36" t="s">
        <v>212</v>
      </c>
      <c r="F38" s="19">
        <v>100</v>
      </c>
      <c r="G38" s="13" t="s">
        <v>66</v>
      </c>
      <c r="H38" s="13" t="s">
        <v>53</v>
      </c>
      <c r="I38" s="13" t="s">
        <v>51</v>
      </c>
      <c r="J38" s="13">
        <v>197</v>
      </c>
      <c r="K38" s="13">
        <v>9483</v>
      </c>
      <c r="L38" s="26">
        <f t="shared" si="0"/>
        <v>2.0774016661394072</v>
      </c>
      <c r="M38" s="15">
        <v>2725</v>
      </c>
      <c r="N38" s="16">
        <v>758288</v>
      </c>
      <c r="O38" s="21">
        <v>2.1344133099824867</v>
      </c>
      <c r="P38" s="16">
        <v>13460</v>
      </c>
      <c r="Q38" s="69"/>
      <c r="R38" s="69"/>
      <c r="S38" s="69"/>
      <c r="T38" s="77"/>
      <c r="U38" s="62"/>
      <c r="V38" s="62"/>
      <c r="W38" s="62"/>
      <c r="X38" s="62"/>
      <c r="Y38" s="62"/>
      <c r="Z38" s="61"/>
      <c r="AA38" s="61"/>
      <c r="AB38" s="61"/>
      <c r="AC38" s="61"/>
      <c r="AD38" s="61"/>
      <c r="AE38" s="61"/>
      <c r="AF38" s="61"/>
      <c r="AG38" s="61"/>
    </row>
    <row r="39" spans="2:33" ht="59.25" customHeight="1">
      <c r="B39" s="13">
        <v>35</v>
      </c>
      <c r="C39" s="38" t="s">
        <v>26</v>
      </c>
      <c r="D39" s="13" t="s">
        <v>65</v>
      </c>
      <c r="E39" s="36" t="s">
        <v>212</v>
      </c>
      <c r="F39" s="19">
        <v>100</v>
      </c>
      <c r="G39" s="13" t="s">
        <v>66</v>
      </c>
      <c r="H39" s="13" t="s">
        <v>53</v>
      </c>
      <c r="I39" s="13" t="s">
        <v>51</v>
      </c>
      <c r="J39" s="13">
        <v>333</v>
      </c>
      <c r="K39" s="13">
        <v>9483</v>
      </c>
      <c r="L39" s="26">
        <f t="shared" si="0"/>
        <v>3.511546978804176</v>
      </c>
      <c r="M39" s="15">
        <v>4833</v>
      </c>
      <c r="N39" s="16">
        <v>758288</v>
      </c>
      <c r="O39" s="21">
        <v>3.196278986348195</v>
      </c>
      <c r="P39" s="16">
        <v>19404</v>
      </c>
      <c r="Q39" s="69"/>
      <c r="R39" s="69"/>
      <c r="S39" s="69"/>
      <c r="T39" s="77"/>
      <c r="U39" s="62"/>
      <c r="V39" s="62"/>
      <c r="W39" s="62"/>
      <c r="X39" s="62"/>
      <c r="Y39" s="62"/>
      <c r="Z39" s="61"/>
      <c r="AA39" s="61"/>
      <c r="AB39" s="61"/>
      <c r="AC39" s="61"/>
      <c r="AD39" s="61"/>
      <c r="AE39" s="61"/>
      <c r="AF39" s="61"/>
      <c r="AG39" s="61"/>
    </row>
    <row r="40" spans="2:33" ht="60.75" customHeight="1">
      <c r="B40" s="13">
        <v>36</v>
      </c>
      <c r="C40" s="37" t="s">
        <v>140</v>
      </c>
      <c r="D40" s="18" t="s">
        <v>65</v>
      </c>
      <c r="E40" s="36" t="s">
        <v>212</v>
      </c>
      <c r="F40" s="19">
        <v>100</v>
      </c>
      <c r="G40" s="13" t="s">
        <v>66</v>
      </c>
      <c r="H40" s="13" t="s">
        <v>53</v>
      </c>
      <c r="I40" s="13" t="s">
        <v>51</v>
      </c>
      <c r="J40" s="13">
        <v>182</v>
      </c>
      <c r="K40" s="13">
        <v>9483</v>
      </c>
      <c r="L40" s="26">
        <f t="shared" si="0"/>
        <v>1.9192238743013814</v>
      </c>
      <c r="M40" s="15">
        <v>2527</v>
      </c>
      <c r="N40" s="16">
        <v>758288</v>
      </c>
      <c r="O40" s="21">
        <v>1.803668263245627</v>
      </c>
      <c r="P40" s="16">
        <v>11150</v>
      </c>
      <c r="Q40" s="69"/>
      <c r="R40" s="69"/>
      <c r="S40" s="69"/>
      <c r="T40" s="77"/>
      <c r="U40" s="62"/>
      <c r="V40" s="62"/>
      <c r="W40" s="62"/>
      <c r="X40" s="62"/>
      <c r="Y40" s="62"/>
      <c r="Z40" s="61"/>
      <c r="AA40" s="61"/>
      <c r="AB40" s="61"/>
      <c r="AC40" s="61"/>
      <c r="AD40" s="61"/>
      <c r="AE40" s="61"/>
      <c r="AF40" s="61"/>
      <c r="AG40" s="61"/>
    </row>
    <row r="41" spans="2:33" ht="66" customHeight="1">
      <c r="B41" s="13">
        <v>37</v>
      </c>
      <c r="C41" s="37" t="s">
        <v>19</v>
      </c>
      <c r="D41" s="18" t="s">
        <v>65</v>
      </c>
      <c r="E41" s="36" t="s">
        <v>212</v>
      </c>
      <c r="F41" s="19">
        <v>100</v>
      </c>
      <c r="G41" s="13" t="s">
        <v>66</v>
      </c>
      <c r="H41" s="13" t="s">
        <v>53</v>
      </c>
      <c r="I41" s="13" t="s">
        <v>51</v>
      </c>
      <c r="J41" s="13">
        <v>193</v>
      </c>
      <c r="K41" s="13">
        <v>9483</v>
      </c>
      <c r="L41" s="26">
        <f t="shared" si="0"/>
        <v>2.035220921649267</v>
      </c>
      <c r="M41" s="15">
        <v>3085</v>
      </c>
      <c r="N41" s="16">
        <v>758288</v>
      </c>
      <c r="O41" s="21">
        <v>2.1882187242841766</v>
      </c>
      <c r="P41" s="16">
        <v>13508</v>
      </c>
      <c r="Q41" s="69"/>
      <c r="R41" s="69"/>
      <c r="S41" s="69"/>
      <c r="T41" s="77"/>
      <c r="U41" s="62"/>
      <c r="V41" s="62"/>
      <c r="W41" s="62"/>
      <c r="X41" s="62"/>
      <c r="Y41" s="62"/>
      <c r="Z41" s="61"/>
      <c r="AA41" s="61"/>
      <c r="AB41" s="61"/>
      <c r="AC41" s="61"/>
      <c r="AD41" s="61"/>
      <c r="AE41" s="61"/>
      <c r="AF41" s="61"/>
      <c r="AG41" s="61"/>
    </row>
    <row r="42" spans="2:33" ht="71.25" customHeight="1">
      <c r="B42" s="13">
        <v>38</v>
      </c>
      <c r="C42" s="37" t="s">
        <v>141</v>
      </c>
      <c r="D42" s="18" t="s">
        <v>65</v>
      </c>
      <c r="E42" s="36" t="s">
        <v>212</v>
      </c>
      <c r="F42" s="19">
        <v>100</v>
      </c>
      <c r="G42" s="13" t="s">
        <v>66</v>
      </c>
      <c r="H42" s="13" t="s">
        <v>53</v>
      </c>
      <c r="I42" s="13" t="s">
        <v>51</v>
      </c>
      <c r="J42" s="13">
        <v>119</v>
      </c>
      <c r="K42" s="13">
        <v>9483</v>
      </c>
      <c r="L42" s="26">
        <f t="shared" si="0"/>
        <v>1.2548771485816723</v>
      </c>
      <c r="M42" s="15">
        <v>1389</v>
      </c>
      <c r="N42" s="16">
        <v>758288</v>
      </c>
      <c r="O42" s="21">
        <v>1.26324035195071</v>
      </c>
      <c r="P42" s="16">
        <v>8190</v>
      </c>
      <c r="Q42" s="69"/>
      <c r="R42" s="69"/>
      <c r="S42" s="69"/>
      <c r="T42" s="77"/>
      <c r="U42" s="62"/>
      <c r="V42" s="62"/>
      <c r="W42" s="62"/>
      <c r="X42" s="62"/>
      <c r="Y42" s="62"/>
      <c r="Z42" s="61"/>
      <c r="AA42" s="61"/>
      <c r="AB42" s="61"/>
      <c r="AC42" s="61"/>
      <c r="AD42" s="61"/>
      <c r="AE42" s="61"/>
      <c r="AF42" s="61"/>
      <c r="AG42" s="61"/>
    </row>
    <row r="43" spans="2:33" ht="70.5" customHeight="1">
      <c r="B43" s="13">
        <v>39</v>
      </c>
      <c r="C43" s="37" t="s">
        <v>142</v>
      </c>
      <c r="D43" s="18" t="s">
        <v>65</v>
      </c>
      <c r="E43" s="36" t="s">
        <v>212</v>
      </c>
      <c r="F43" s="19">
        <v>100</v>
      </c>
      <c r="G43" s="13" t="s">
        <v>66</v>
      </c>
      <c r="H43" s="13" t="s">
        <v>53</v>
      </c>
      <c r="I43" s="13" t="s">
        <v>51</v>
      </c>
      <c r="J43" s="13">
        <v>345</v>
      </c>
      <c r="K43" s="13">
        <v>9483</v>
      </c>
      <c r="L43" s="26">
        <f t="shared" si="0"/>
        <v>3.6380892122745965</v>
      </c>
      <c r="M43" s="15">
        <v>6521</v>
      </c>
      <c r="N43" s="16">
        <v>758288</v>
      </c>
      <c r="O43" s="21">
        <v>3.359673369484945</v>
      </c>
      <c r="P43" s="16">
        <v>18955</v>
      </c>
      <c r="Q43" s="69"/>
      <c r="R43" s="69"/>
      <c r="S43" s="69"/>
      <c r="T43" s="77"/>
      <c r="U43" s="62"/>
      <c r="V43" s="62"/>
      <c r="W43" s="62"/>
      <c r="X43" s="62"/>
      <c r="Y43" s="62"/>
      <c r="Z43" s="61"/>
      <c r="AA43" s="61"/>
      <c r="AB43" s="61"/>
      <c r="AC43" s="61"/>
      <c r="AD43" s="61"/>
      <c r="AE43" s="61"/>
      <c r="AF43" s="61"/>
      <c r="AG43" s="61"/>
    </row>
    <row r="44" spans="2:33" ht="75">
      <c r="B44" s="13">
        <v>40</v>
      </c>
      <c r="C44" s="38" t="s">
        <v>27</v>
      </c>
      <c r="D44" s="13" t="s">
        <v>65</v>
      </c>
      <c r="E44" s="36" t="s">
        <v>212</v>
      </c>
      <c r="F44" s="19">
        <v>100</v>
      </c>
      <c r="G44" s="13" t="s">
        <v>66</v>
      </c>
      <c r="H44" s="13" t="s">
        <v>53</v>
      </c>
      <c r="I44" s="13" t="s">
        <v>51</v>
      </c>
      <c r="J44" s="13">
        <v>462</v>
      </c>
      <c r="K44" s="13">
        <v>9483</v>
      </c>
      <c r="L44" s="26">
        <f t="shared" si="0"/>
        <v>4.871875988611199</v>
      </c>
      <c r="M44" s="15">
        <v>6104</v>
      </c>
      <c r="N44" s="16">
        <v>758288</v>
      </c>
      <c r="O44" s="21">
        <v>4.0756282573375815</v>
      </c>
      <c r="P44" s="16">
        <v>24801</v>
      </c>
      <c r="Q44" s="69"/>
      <c r="R44" s="69"/>
      <c r="S44" s="69"/>
      <c r="T44" s="77"/>
      <c r="U44" s="62"/>
      <c r="V44" s="62"/>
      <c r="W44" s="62"/>
      <c r="X44" s="62"/>
      <c r="Y44" s="62"/>
      <c r="Z44" s="61"/>
      <c r="AA44" s="61"/>
      <c r="AB44" s="61"/>
      <c r="AC44" s="61"/>
      <c r="AD44" s="61"/>
      <c r="AE44" s="61"/>
      <c r="AF44" s="61"/>
      <c r="AG44" s="61"/>
    </row>
    <row r="45" spans="1:33" ht="75">
      <c r="A45" t="s">
        <v>28</v>
      </c>
      <c r="B45" s="13">
        <v>41</v>
      </c>
      <c r="C45" s="37" t="s">
        <v>143</v>
      </c>
      <c r="D45" s="18" t="s">
        <v>65</v>
      </c>
      <c r="E45" s="36" t="s">
        <v>212</v>
      </c>
      <c r="F45" s="19">
        <v>100</v>
      </c>
      <c r="G45" s="13" t="s">
        <v>66</v>
      </c>
      <c r="H45" s="13" t="s">
        <v>53</v>
      </c>
      <c r="I45" s="13" t="s">
        <v>51</v>
      </c>
      <c r="J45" s="13">
        <v>330</v>
      </c>
      <c r="K45" s="13">
        <v>9483</v>
      </c>
      <c r="L45" s="26">
        <f t="shared" si="0"/>
        <v>3.4799114204365704</v>
      </c>
      <c r="M45" s="15">
        <v>5252</v>
      </c>
      <c r="N45" s="16">
        <v>758288</v>
      </c>
      <c r="O45" s="21">
        <v>3.339100711075475</v>
      </c>
      <c r="P45" s="16">
        <v>20068</v>
      </c>
      <c r="Q45" s="69"/>
      <c r="R45" s="69"/>
      <c r="S45" s="69"/>
      <c r="T45" s="77"/>
      <c r="U45" s="62"/>
      <c r="V45" s="62"/>
      <c r="W45" s="62"/>
      <c r="X45" s="62"/>
      <c r="Y45" s="62"/>
      <c r="Z45" s="61"/>
      <c r="AA45" s="61"/>
      <c r="AB45" s="61"/>
      <c r="AC45" s="61"/>
      <c r="AD45" s="61"/>
      <c r="AE45" s="61"/>
      <c r="AF45" s="61"/>
      <c r="AG45" s="61"/>
    </row>
    <row r="46" spans="1:33" ht="75">
      <c r="A46" t="s">
        <v>28</v>
      </c>
      <c r="B46" s="13">
        <v>42</v>
      </c>
      <c r="C46" s="37" t="s">
        <v>144</v>
      </c>
      <c r="D46" s="18" t="s">
        <v>65</v>
      </c>
      <c r="E46" s="36" t="s">
        <v>212</v>
      </c>
      <c r="F46" s="19">
        <v>100</v>
      </c>
      <c r="G46" s="13" t="s">
        <v>66</v>
      </c>
      <c r="H46" s="13" t="s">
        <v>53</v>
      </c>
      <c r="I46" s="13" t="s">
        <v>51</v>
      </c>
      <c r="J46" s="13">
        <v>306</v>
      </c>
      <c r="K46" s="13">
        <v>9483</v>
      </c>
      <c r="L46" s="26">
        <f t="shared" si="0"/>
        <v>3.226826953495729</v>
      </c>
      <c r="M46" s="15">
        <v>6613</v>
      </c>
      <c r="N46" s="16">
        <v>758288</v>
      </c>
      <c r="O46" s="21">
        <v>3.4790211634629586</v>
      </c>
      <c r="P46" s="16">
        <v>19768</v>
      </c>
      <c r="Q46" s="69"/>
      <c r="R46" s="69"/>
      <c r="S46" s="69"/>
      <c r="T46" s="77"/>
      <c r="U46" s="62"/>
      <c r="V46" s="62"/>
      <c r="W46" s="62"/>
      <c r="X46" s="62"/>
      <c r="Y46" s="62"/>
      <c r="Z46" s="61"/>
      <c r="AA46" s="61"/>
      <c r="AB46" s="61"/>
      <c r="AC46" s="61"/>
      <c r="AD46" s="61"/>
      <c r="AE46" s="61"/>
      <c r="AF46" s="61"/>
      <c r="AG46" s="61"/>
    </row>
    <row r="47" spans="1:33" ht="75">
      <c r="A47" t="s">
        <v>29</v>
      </c>
      <c r="B47" s="13">
        <v>43</v>
      </c>
      <c r="C47" s="37" t="s">
        <v>145</v>
      </c>
      <c r="D47" s="18" t="s">
        <v>65</v>
      </c>
      <c r="E47" s="36" t="s">
        <v>212</v>
      </c>
      <c r="F47" s="19">
        <v>100</v>
      </c>
      <c r="G47" s="13" t="s">
        <v>66</v>
      </c>
      <c r="H47" s="13" t="s">
        <v>53</v>
      </c>
      <c r="I47" s="13" t="s">
        <v>225</v>
      </c>
      <c r="J47" s="13"/>
      <c r="K47" s="13"/>
      <c r="L47" s="26"/>
      <c r="M47" s="15"/>
      <c r="N47" s="16">
        <v>758288</v>
      </c>
      <c r="O47" s="21">
        <v>0.013978857637203804</v>
      </c>
      <c r="P47" s="16">
        <v>106</v>
      </c>
      <c r="Q47" s="69"/>
      <c r="R47" s="69"/>
      <c r="S47" s="69"/>
      <c r="T47" s="77"/>
      <c r="U47" s="62"/>
      <c r="V47" s="62"/>
      <c r="W47" s="62"/>
      <c r="X47" s="62"/>
      <c r="Y47" s="62"/>
      <c r="Z47" s="61"/>
      <c r="AA47" s="61"/>
      <c r="AB47" s="61"/>
      <c r="AC47" s="61"/>
      <c r="AD47" s="61"/>
      <c r="AE47" s="61"/>
      <c r="AF47" s="61"/>
      <c r="AG47" s="61"/>
    </row>
    <row r="48" spans="2:33" ht="75">
      <c r="B48" s="13">
        <v>44</v>
      </c>
      <c r="C48" s="37" t="s">
        <v>146</v>
      </c>
      <c r="D48" s="18" t="s">
        <v>65</v>
      </c>
      <c r="E48" s="36" t="s">
        <v>212</v>
      </c>
      <c r="F48" s="19">
        <v>100</v>
      </c>
      <c r="G48" s="13" t="s">
        <v>66</v>
      </c>
      <c r="H48" s="13" t="s">
        <v>53</v>
      </c>
      <c r="I48" s="13" t="s">
        <v>51</v>
      </c>
      <c r="J48" s="13">
        <v>236</v>
      </c>
      <c r="K48" s="13">
        <v>9483</v>
      </c>
      <c r="L48" s="26">
        <f t="shared" si="0"/>
        <v>2.488663924918275</v>
      </c>
      <c r="M48" s="15">
        <v>266</v>
      </c>
      <c r="N48" s="16">
        <v>758288</v>
      </c>
      <c r="O48" s="21">
        <v>2.1024993142447195</v>
      </c>
      <c r="P48" s="16">
        <v>15677</v>
      </c>
      <c r="Q48" s="69"/>
      <c r="R48" s="69"/>
      <c r="S48" s="69"/>
      <c r="T48" s="77"/>
      <c r="U48" s="62"/>
      <c r="V48" s="62"/>
      <c r="W48" s="62"/>
      <c r="X48" s="62"/>
      <c r="Y48" s="62"/>
      <c r="Z48" s="61"/>
      <c r="AA48" s="61"/>
      <c r="AB48" s="61"/>
      <c r="AC48" s="61"/>
      <c r="AD48" s="61"/>
      <c r="AE48" s="61"/>
      <c r="AF48" s="61"/>
      <c r="AG48" s="61"/>
    </row>
    <row r="49" spans="1:33" ht="75">
      <c r="A49" t="s">
        <v>29</v>
      </c>
      <c r="B49" s="13">
        <v>45</v>
      </c>
      <c r="C49" s="37" t="s">
        <v>147</v>
      </c>
      <c r="D49" s="18" t="s">
        <v>65</v>
      </c>
      <c r="E49" s="36" t="s">
        <v>212</v>
      </c>
      <c r="F49" s="19">
        <v>100</v>
      </c>
      <c r="G49" s="13" t="s">
        <v>66</v>
      </c>
      <c r="H49" s="13" t="s">
        <v>53</v>
      </c>
      <c r="I49" s="13" t="s">
        <v>51</v>
      </c>
      <c r="J49" s="13">
        <v>191</v>
      </c>
      <c r="K49" s="13">
        <v>9483</v>
      </c>
      <c r="L49" s="26">
        <f t="shared" si="0"/>
        <v>2.014130549404197</v>
      </c>
      <c r="M49" s="15">
        <v>2514</v>
      </c>
      <c r="N49" s="16">
        <v>758288</v>
      </c>
      <c r="O49" s="21">
        <v>1.7314002067815921</v>
      </c>
      <c r="P49" s="16">
        <v>10615</v>
      </c>
      <c r="Q49" s="69"/>
      <c r="R49" s="69"/>
      <c r="S49" s="69"/>
      <c r="T49" s="77"/>
      <c r="U49" s="62"/>
      <c r="V49" s="62"/>
      <c r="W49" s="62"/>
      <c r="X49" s="62"/>
      <c r="Y49" s="62"/>
      <c r="Z49" s="61"/>
      <c r="AA49" s="61"/>
      <c r="AB49" s="61"/>
      <c r="AC49" s="61"/>
      <c r="AD49" s="61"/>
      <c r="AE49" s="61"/>
      <c r="AF49" s="61"/>
      <c r="AG49" s="61"/>
    </row>
    <row r="50" spans="2:33" ht="75">
      <c r="B50" s="13">
        <v>46</v>
      </c>
      <c r="C50" s="37" t="s">
        <v>148</v>
      </c>
      <c r="D50" s="18" t="s">
        <v>65</v>
      </c>
      <c r="E50" s="36" t="s">
        <v>212</v>
      </c>
      <c r="F50" s="19">
        <v>100</v>
      </c>
      <c r="G50" s="13" t="s">
        <v>66</v>
      </c>
      <c r="H50" s="13" t="s">
        <v>53</v>
      </c>
      <c r="I50" s="13" t="s">
        <v>51</v>
      </c>
      <c r="J50" s="13">
        <v>282</v>
      </c>
      <c r="K50" s="13">
        <v>9483</v>
      </c>
      <c r="L50" s="26">
        <f t="shared" si="0"/>
        <v>2.9737424865548876</v>
      </c>
      <c r="M50" s="15">
        <v>8166</v>
      </c>
      <c r="N50" s="16">
        <v>758288</v>
      </c>
      <c r="O50" s="21">
        <v>3.5936214208849413</v>
      </c>
      <c r="P50" s="16">
        <v>19084</v>
      </c>
      <c r="Q50" s="69"/>
      <c r="R50" s="69"/>
      <c r="S50" s="69"/>
      <c r="T50" s="77"/>
      <c r="U50" s="62"/>
      <c r="V50" s="62"/>
      <c r="W50" s="62"/>
      <c r="X50" s="62"/>
      <c r="Y50" s="62"/>
      <c r="Z50" s="61"/>
      <c r="AA50" s="61"/>
      <c r="AB50" s="61"/>
      <c r="AC50" s="61"/>
      <c r="AD50" s="61"/>
      <c r="AE50" s="61"/>
      <c r="AF50" s="61"/>
      <c r="AG50" s="61"/>
    </row>
    <row r="51" spans="1:33" ht="75" customHeight="1">
      <c r="A51" t="s">
        <v>28</v>
      </c>
      <c r="B51" s="13">
        <v>47</v>
      </c>
      <c r="C51" s="37" t="s">
        <v>149</v>
      </c>
      <c r="D51" s="18" t="s">
        <v>65</v>
      </c>
      <c r="E51" s="36" t="s">
        <v>212</v>
      </c>
      <c r="F51" s="19">
        <v>100</v>
      </c>
      <c r="G51" s="13" t="s">
        <v>66</v>
      </c>
      <c r="H51" s="13" t="s">
        <v>53</v>
      </c>
      <c r="I51" s="13" t="s">
        <v>51</v>
      </c>
      <c r="J51" s="13">
        <v>244</v>
      </c>
      <c r="K51" s="13">
        <v>9483</v>
      </c>
      <c r="L51" s="26">
        <f t="shared" si="0"/>
        <v>2.5730254138985553</v>
      </c>
      <c r="M51" s="15">
        <v>4144</v>
      </c>
      <c r="N51" s="16">
        <v>758288</v>
      </c>
      <c r="O51" s="21">
        <v>2.666269280273458</v>
      </c>
      <c r="P51" s="16">
        <v>16074</v>
      </c>
      <c r="Q51" s="69"/>
      <c r="R51" s="69"/>
      <c r="S51" s="69"/>
      <c r="T51" s="77"/>
      <c r="U51" s="62"/>
      <c r="V51" s="62"/>
      <c r="W51" s="62"/>
      <c r="X51" s="62"/>
      <c r="Y51" s="62"/>
      <c r="Z51" s="61"/>
      <c r="AA51" s="61"/>
      <c r="AB51" s="61"/>
      <c r="AC51" s="61"/>
      <c r="AD51" s="61"/>
      <c r="AE51" s="61"/>
      <c r="AF51" s="61"/>
      <c r="AG51" s="61"/>
    </row>
    <row r="52" spans="1:33" ht="75">
      <c r="A52" t="s">
        <v>29</v>
      </c>
      <c r="B52" s="13">
        <v>48</v>
      </c>
      <c r="C52" s="37" t="s">
        <v>150</v>
      </c>
      <c r="D52" s="18" t="s">
        <v>65</v>
      </c>
      <c r="E52" s="36" t="s">
        <v>212</v>
      </c>
      <c r="F52" s="19">
        <v>100</v>
      </c>
      <c r="G52" s="13" t="s">
        <v>66</v>
      </c>
      <c r="H52" s="13" t="s">
        <v>53</v>
      </c>
      <c r="I52" s="13" t="s">
        <v>51</v>
      </c>
      <c r="J52" s="13">
        <v>403</v>
      </c>
      <c r="K52" s="13">
        <v>9483</v>
      </c>
      <c r="L52" s="26">
        <f t="shared" si="0"/>
        <v>4.249710007381631</v>
      </c>
      <c r="M52" s="15">
        <v>6277</v>
      </c>
      <c r="N52" s="16">
        <v>758288</v>
      </c>
      <c r="O52" s="21">
        <v>4.092772139345473</v>
      </c>
      <c r="P52" s="16">
        <v>24758</v>
      </c>
      <c r="Q52" s="69"/>
      <c r="R52" s="69"/>
      <c r="S52" s="69"/>
      <c r="T52" s="77"/>
      <c r="U52" s="62"/>
      <c r="V52" s="62"/>
      <c r="W52" s="62"/>
      <c r="X52" s="62"/>
      <c r="Y52" s="62"/>
      <c r="Z52" s="61"/>
      <c r="AA52" s="61"/>
      <c r="AB52" s="61"/>
      <c r="AC52" s="61"/>
      <c r="AD52" s="61"/>
      <c r="AE52" s="61"/>
      <c r="AF52" s="61"/>
      <c r="AG52" s="61"/>
    </row>
    <row r="53" spans="2:33" ht="75">
      <c r="B53" s="13">
        <v>49</v>
      </c>
      <c r="C53" s="37" t="s">
        <v>181</v>
      </c>
      <c r="D53" s="18" t="s">
        <v>65</v>
      </c>
      <c r="E53" s="36" t="s">
        <v>212</v>
      </c>
      <c r="F53" s="19">
        <v>100</v>
      </c>
      <c r="G53" s="13" t="s">
        <v>66</v>
      </c>
      <c r="H53" s="13" t="s">
        <v>53</v>
      </c>
      <c r="I53" s="13" t="s">
        <v>51</v>
      </c>
      <c r="J53" s="13">
        <v>327</v>
      </c>
      <c r="K53" s="13">
        <v>9483</v>
      </c>
      <c r="L53" s="26">
        <f t="shared" si="0"/>
        <v>3.4482758620689653</v>
      </c>
      <c r="M53" s="15">
        <v>4107</v>
      </c>
      <c r="N53" s="16">
        <v>758288</v>
      </c>
      <c r="O53" s="21">
        <v>2.8868978541134767</v>
      </c>
      <c r="P53" s="16">
        <v>17784</v>
      </c>
      <c r="Q53" s="69"/>
      <c r="R53" s="69"/>
      <c r="S53" s="69"/>
      <c r="T53" s="77"/>
      <c r="U53" s="62"/>
      <c r="V53" s="62"/>
      <c r="W53" s="62"/>
      <c r="X53" s="62"/>
      <c r="Y53" s="62"/>
      <c r="Z53" s="61"/>
      <c r="AA53" s="61"/>
      <c r="AB53" s="61"/>
      <c r="AC53" s="61"/>
      <c r="AD53" s="61"/>
      <c r="AE53" s="61"/>
      <c r="AF53" s="61"/>
      <c r="AG53" s="61"/>
    </row>
    <row r="54" spans="2:33" ht="62.25" customHeight="1">
      <c r="B54" s="13">
        <v>50</v>
      </c>
      <c r="C54" s="37" t="s">
        <v>18</v>
      </c>
      <c r="D54" s="18" t="s">
        <v>65</v>
      </c>
      <c r="E54" s="36" t="s">
        <v>212</v>
      </c>
      <c r="F54" s="19">
        <v>100</v>
      </c>
      <c r="G54" s="13" t="s">
        <v>66</v>
      </c>
      <c r="H54" s="13" t="s">
        <v>53</v>
      </c>
      <c r="I54" s="13" t="s">
        <v>51</v>
      </c>
      <c r="J54" s="13">
        <v>285</v>
      </c>
      <c r="K54" s="13">
        <v>9483</v>
      </c>
      <c r="L54" s="26">
        <f t="shared" si="0"/>
        <v>3.005378044922493</v>
      </c>
      <c r="M54" s="15">
        <v>3923</v>
      </c>
      <c r="N54" s="16">
        <v>758288</v>
      </c>
      <c r="O54" s="21">
        <v>2.7955077754098707</v>
      </c>
      <c r="P54" s="16">
        <v>17275</v>
      </c>
      <c r="Q54" s="69"/>
      <c r="R54" s="69"/>
      <c r="S54" s="69"/>
      <c r="T54" s="77"/>
      <c r="U54" s="62"/>
      <c r="V54" s="62"/>
      <c r="W54" s="62"/>
      <c r="X54" s="62"/>
      <c r="Y54" s="62"/>
      <c r="Z54" s="61"/>
      <c r="AA54" s="61"/>
      <c r="AB54" s="61"/>
      <c r="AC54" s="61"/>
      <c r="AD54" s="61"/>
      <c r="AE54" s="61"/>
      <c r="AF54" s="61"/>
      <c r="AG54" s="61"/>
    </row>
    <row r="55" spans="2:33" ht="75">
      <c r="B55" s="13">
        <v>51</v>
      </c>
      <c r="C55" s="37" t="s">
        <v>151</v>
      </c>
      <c r="D55" s="18" t="s">
        <v>65</v>
      </c>
      <c r="E55" s="36" t="s">
        <v>212</v>
      </c>
      <c r="F55" s="19">
        <v>100</v>
      </c>
      <c r="G55" s="13" t="s">
        <v>66</v>
      </c>
      <c r="H55" s="13" t="s">
        <v>53</v>
      </c>
      <c r="I55" s="13" t="s">
        <v>51</v>
      </c>
      <c r="J55" s="13">
        <v>302</v>
      </c>
      <c r="K55" s="13">
        <v>9483</v>
      </c>
      <c r="L55" s="26">
        <f t="shared" si="0"/>
        <v>3.184646209005589</v>
      </c>
      <c r="M55" s="15">
        <v>5424</v>
      </c>
      <c r="N55" s="16">
        <v>758288</v>
      </c>
      <c r="O55" s="21">
        <v>3.2409849555841577</v>
      </c>
      <c r="P55" s="16">
        <v>19152</v>
      </c>
      <c r="Q55" s="69"/>
      <c r="R55" s="69"/>
      <c r="S55" s="69"/>
      <c r="T55" s="77"/>
      <c r="U55" s="62"/>
      <c r="V55" s="62"/>
      <c r="W55" s="62"/>
      <c r="X55" s="62"/>
      <c r="Y55" s="62"/>
      <c r="Z55" s="61"/>
      <c r="AA55" s="61"/>
      <c r="AB55" s="61"/>
      <c r="AC55" s="61"/>
      <c r="AD55" s="61"/>
      <c r="AE55" s="61"/>
      <c r="AF55" s="61"/>
      <c r="AG55" s="61"/>
    </row>
    <row r="56" spans="2:33" ht="75">
      <c r="B56" s="13">
        <v>52</v>
      </c>
      <c r="C56" s="37" t="s">
        <v>14</v>
      </c>
      <c r="D56" s="18" t="s">
        <v>65</v>
      </c>
      <c r="E56" s="36" t="s">
        <v>212</v>
      </c>
      <c r="F56" s="19">
        <v>100</v>
      </c>
      <c r="G56" s="13" t="s">
        <v>66</v>
      </c>
      <c r="H56" s="13" t="s">
        <v>53</v>
      </c>
      <c r="I56" s="13" t="s">
        <v>51</v>
      </c>
      <c r="J56" s="13">
        <v>302</v>
      </c>
      <c r="K56" s="13">
        <v>9483</v>
      </c>
      <c r="L56" s="26">
        <f t="shared" si="0"/>
        <v>3.184646209005589</v>
      </c>
      <c r="M56" s="15">
        <v>4285</v>
      </c>
      <c r="N56" s="16">
        <v>758288</v>
      </c>
      <c r="O56" s="21">
        <v>2.9784198088325278</v>
      </c>
      <c r="P56" s="16">
        <v>18300</v>
      </c>
      <c r="Q56" s="69"/>
      <c r="R56" s="69"/>
      <c r="S56" s="69"/>
      <c r="T56" s="77"/>
      <c r="U56" s="62"/>
      <c r="V56" s="62"/>
      <c r="W56" s="62"/>
      <c r="X56" s="62"/>
      <c r="Y56" s="62"/>
      <c r="Z56" s="61"/>
      <c r="AA56" s="61"/>
      <c r="AB56" s="61"/>
      <c r="AC56" s="61"/>
      <c r="AD56" s="61"/>
      <c r="AE56" s="61"/>
      <c r="AF56" s="61"/>
      <c r="AG56" s="61"/>
    </row>
    <row r="57" spans="2:33" ht="75">
      <c r="B57" s="13">
        <v>53</v>
      </c>
      <c r="C57" s="37" t="s">
        <v>152</v>
      </c>
      <c r="D57" s="18" t="s">
        <v>65</v>
      </c>
      <c r="E57" s="36" t="s">
        <v>212</v>
      </c>
      <c r="F57" s="19">
        <v>100</v>
      </c>
      <c r="G57" s="13" t="s">
        <v>66</v>
      </c>
      <c r="H57" s="13" t="s">
        <v>53</v>
      </c>
      <c r="I57" s="13" t="s">
        <v>51</v>
      </c>
      <c r="J57" s="13">
        <v>316</v>
      </c>
      <c r="K57" s="13">
        <v>9483</v>
      </c>
      <c r="L57" s="26">
        <f t="shared" si="0"/>
        <v>3.33227881472108</v>
      </c>
      <c r="M57" s="15">
        <v>8155</v>
      </c>
      <c r="N57" s="16">
        <v>758288</v>
      </c>
      <c r="O57" s="21">
        <v>3.5731806384909164</v>
      </c>
      <c r="P57" s="16">
        <v>18940</v>
      </c>
      <c r="Q57" s="69"/>
      <c r="R57" s="69"/>
      <c r="S57" s="69"/>
      <c r="T57" s="77"/>
      <c r="U57" s="62"/>
      <c r="V57" s="62"/>
      <c r="W57" s="62"/>
      <c r="X57" s="62"/>
      <c r="Y57" s="62"/>
      <c r="Z57" s="61"/>
      <c r="AA57" s="61"/>
      <c r="AB57" s="61"/>
      <c r="AC57" s="61"/>
      <c r="AD57" s="61"/>
      <c r="AE57" s="61"/>
      <c r="AF57" s="61"/>
      <c r="AG57" s="61"/>
    </row>
    <row r="58" spans="2:33" ht="75">
      <c r="B58" s="13">
        <v>54</v>
      </c>
      <c r="C58" s="37" t="s">
        <v>13</v>
      </c>
      <c r="D58" s="18" t="s">
        <v>65</v>
      </c>
      <c r="E58" s="36" t="s">
        <v>212</v>
      </c>
      <c r="F58" s="19">
        <v>100</v>
      </c>
      <c r="G58" s="13" t="s">
        <v>66</v>
      </c>
      <c r="H58" s="13" t="s">
        <v>53</v>
      </c>
      <c r="I58" s="13" t="s">
        <v>51</v>
      </c>
      <c r="J58" s="13">
        <v>472</v>
      </c>
      <c r="K58" s="13">
        <v>9483</v>
      </c>
      <c r="L58" s="26">
        <f t="shared" si="0"/>
        <v>4.97732784983655</v>
      </c>
      <c r="M58" s="15">
        <v>6860</v>
      </c>
      <c r="N58" s="16">
        <v>758288</v>
      </c>
      <c r="O58" s="21">
        <v>5.028828096976347</v>
      </c>
      <c r="P58" s="16">
        <v>31273</v>
      </c>
      <c r="Q58" s="69"/>
      <c r="R58" s="69"/>
      <c r="S58" s="69"/>
      <c r="T58" s="77"/>
      <c r="U58" s="62"/>
      <c r="V58" s="62"/>
      <c r="W58" s="62"/>
      <c r="X58" s="62"/>
      <c r="Y58" s="62"/>
      <c r="Z58" s="61"/>
      <c r="AA58" s="61"/>
      <c r="AB58" s="61"/>
      <c r="AC58" s="61"/>
      <c r="AD58" s="61"/>
      <c r="AE58" s="61"/>
      <c r="AF58" s="61"/>
      <c r="AG58" s="61"/>
    </row>
    <row r="59" spans="2:33" ht="75">
      <c r="B59" s="13">
        <v>55</v>
      </c>
      <c r="C59" s="38" t="s">
        <v>24</v>
      </c>
      <c r="D59" s="13" t="s">
        <v>65</v>
      </c>
      <c r="E59" s="36" t="s">
        <v>212</v>
      </c>
      <c r="F59" s="19">
        <v>100</v>
      </c>
      <c r="G59" s="13" t="s">
        <v>66</v>
      </c>
      <c r="H59" s="13" t="s">
        <v>53</v>
      </c>
      <c r="I59" s="13" t="s">
        <v>51</v>
      </c>
      <c r="J59" s="13">
        <v>322</v>
      </c>
      <c r="K59" s="13">
        <v>9483</v>
      </c>
      <c r="L59" s="26">
        <f t="shared" si="0"/>
        <v>3.3955499314562902</v>
      </c>
      <c r="M59" s="15">
        <v>4682</v>
      </c>
      <c r="N59" s="16">
        <v>758288</v>
      </c>
      <c r="O59" s="21">
        <v>3.1621230983478568</v>
      </c>
      <c r="P59" s="16">
        <v>19296</v>
      </c>
      <c r="Q59" s="69"/>
      <c r="R59" s="69"/>
      <c r="S59" s="69"/>
      <c r="T59" s="77"/>
      <c r="U59" s="62"/>
      <c r="V59" s="62"/>
      <c r="W59" s="62"/>
      <c r="X59" s="62"/>
      <c r="Y59" s="62"/>
      <c r="Z59" s="61"/>
      <c r="AA59" s="61"/>
      <c r="AB59" s="61"/>
      <c r="AC59" s="61"/>
      <c r="AD59" s="61"/>
      <c r="AE59" s="61"/>
      <c r="AF59" s="61"/>
      <c r="AG59" s="61"/>
    </row>
    <row r="60" spans="2:33" ht="75">
      <c r="B60" s="13">
        <v>56</v>
      </c>
      <c r="C60" s="37" t="s">
        <v>153</v>
      </c>
      <c r="D60" s="18" t="s">
        <v>65</v>
      </c>
      <c r="E60" s="36" t="s">
        <v>212</v>
      </c>
      <c r="F60" s="19">
        <v>100</v>
      </c>
      <c r="G60" s="13" t="s">
        <v>66</v>
      </c>
      <c r="H60" s="13" t="s">
        <v>53</v>
      </c>
      <c r="I60" s="13" t="s">
        <v>51</v>
      </c>
      <c r="J60" s="13">
        <v>134</v>
      </c>
      <c r="K60" s="13">
        <v>9483</v>
      </c>
      <c r="L60" s="26">
        <f t="shared" si="0"/>
        <v>1.4130549404196984</v>
      </c>
      <c r="M60" s="15">
        <v>2164</v>
      </c>
      <c r="N60" s="16">
        <v>758288</v>
      </c>
      <c r="O60" s="21">
        <v>1.3126938577427048</v>
      </c>
      <c r="P60" s="16">
        <v>7790</v>
      </c>
      <c r="Q60" s="69"/>
      <c r="R60" s="69"/>
      <c r="S60" s="69"/>
      <c r="T60" s="77"/>
      <c r="U60" s="62"/>
      <c r="V60" s="62"/>
      <c r="W60" s="62"/>
      <c r="X60" s="62"/>
      <c r="Y60" s="62"/>
      <c r="Z60" s="61"/>
      <c r="AA60" s="61"/>
      <c r="AB60" s="61"/>
      <c r="AC60" s="61"/>
      <c r="AD60" s="61"/>
      <c r="AE60" s="61"/>
      <c r="AF60" s="61"/>
      <c r="AG60" s="61"/>
    </row>
    <row r="61" spans="2:33" ht="75">
      <c r="B61" s="13">
        <v>57</v>
      </c>
      <c r="C61" s="37" t="s">
        <v>154</v>
      </c>
      <c r="D61" s="18" t="s">
        <v>65</v>
      </c>
      <c r="E61" s="36" t="s">
        <v>212</v>
      </c>
      <c r="F61" s="19">
        <v>100</v>
      </c>
      <c r="G61" s="13" t="s">
        <v>66</v>
      </c>
      <c r="H61" s="13" t="s">
        <v>53</v>
      </c>
      <c r="I61" s="13" t="s">
        <v>51</v>
      </c>
      <c r="J61" s="13">
        <v>195</v>
      </c>
      <c r="K61" s="13">
        <v>9483</v>
      </c>
      <c r="L61" s="26">
        <f t="shared" si="0"/>
        <v>2.0563112938943373</v>
      </c>
      <c r="M61" s="15">
        <v>3220</v>
      </c>
      <c r="N61" s="16">
        <v>758288</v>
      </c>
      <c r="O61" s="21">
        <v>2.3223366319920666</v>
      </c>
      <c r="P61" s="16">
        <v>14390</v>
      </c>
      <c r="Q61" s="69"/>
      <c r="R61" s="69"/>
      <c r="S61" s="69"/>
      <c r="T61" s="77"/>
      <c r="U61" s="62"/>
      <c r="V61" s="62"/>
      <c r="W61" s="62"/>
      <c r="X61" s="62"/>
      <c r="Y61" s="62"/>
      <c r="Z61" s="61"/>
      <c r="AA61" s="61"/>
      <c r="AB61" s="61"/>
      <c r="AC61" s="61"/>
      <c r="AD61" s="61"/>
      <c r="AE61" s="61"/>
      <c r="AF61" s="61"/>
      <c r="AG61" s="61"/>
    </row>
    <row r="62" spans="2:33" ht="75">
      <c r="B62" s="13">
        <v>58</v>
      </c>
      <c r="C62" s="37" t="s">
        <v>15</v>
      </c>
      <c r="D62" s="18" t="s">
        <v>65</v>
      </c>
      <c r="E62" s="36" t="s">
        <v>212</v>
      </c>
      <c r="F62" s="19">
        <v>100</v>
      </c>
      <c r="G62" s="13" t="s">
        <v>66</v>
      </c>
      <c r="H62" s="13" t="s">
        <v>53</v>
      </c>
      <c r="I62" s="13" t="s">
        <v>51</v>
      </c>
      <c r="J62" s="13">
        <v>330</v>
      </c>
      <c r="K62" s="13">
        <v>9483</v>
      </c>
      <c r="L62" s="26">
        <f t="shared" si="0"/>
        <v>3.4799114204365704</v>
      </c>
      <c r="M62" s="15">
        <v>5250</v>
      </c>
      <c r="N62" s="16">
        <v>758288</v>
      </c>
      <c r="O62" s="21">
        <v>3.220412297174688</v>
      </c>
      <c r="P62" s="16">
        <v>19170</v>
      </c>
      <c r="Q62" s="69"/>
      <c r="R62" s="69"/>
      <c r="S62" s="69"/>
      <c r="T62" s="77"/>
      <c r="U62" s="62"/>
      <c r="V62" s="62"/>
      <c r="W62" s="62"/>
      <c r="X62" s="62"/>
      <c r="Y62" s="62"/>
      <c r="Z62" s="61"/>
      <c r="AA62" s="61"/>
      <c r="AB62" s="61"/>
      <c r="AC62" s="61"/>
      <c r="AD62" s="61"/>
      <c r="AE62" s="61"/>
      <c r="AF62" s="61"/>
      <c r="AG62" s="61"/>
    </row>
    <row r="63" spans="2:33" ht="75">
      <c r="B63" s="13">
        <v>59</v>
      </c>
      <c r="C63" s="37" t="s">
        <v>155</v>
      </c>
      <c r="D63" s="18" t="s">
        <v>65</v>
      </c>
      <c r="E63" s="36" t="s">
        <v>212</v>
      </c>
      <c r="F63" s="19">
        <v>100</v>
      </c>
      <c r="G63" s="13" t="s">
        <v>66</v>
      </c>
      <c r="H63" s="13" t="s">
        <v>53</v>
      </c>
      <c r="I63" s="13" t="s">
        <v>51</v>
      </c>
      <c r="J63" s="13">
        <v>180</v>
      </c>
      <c r="K63" s="13">
        <v>9483</v>
      </c>
      <c r="L63" s="26">
        <f t="shared" si="0"/>
        <v>1.8981335020563113</v>
      </c>
      <c r="M63" s="15">
        <v>2342</v>
      </c>
      <c r="N63" s="16">
        <v>758288</v>
      </c>
      <c r="O63" s="21">
        <v>2.155249720422847</v>
      </c>
      <c r="P63" s="16">
        <v>14001</v>
      </c>
      <c r="Q63" s="69"/>
      <c r="R63" s="69"/>
      <c r="S63" s="69"/>
      <c r="T63" s="77"/>
      <c r="U63" s="62"/>
      <c r="V63" s="62"/>
      <c r="W63" s="62"/>
      <c r="X63" s="62"/>
      <c r="Y63" s="62"/>
      <c r="Z63" s="61"/>
      <c r="AA63" s="61"/>
      <c r="AB63" s="61"/>
      <c r="AC63" s="61"/>
      <c r="AD63" s="61"/>
      <c r="AE63" s="61"/>
      <c r="AF63" s="61"/>
      <c r="AG63" s="61"/>
    </row>
    <row r="64" spans="2:33" ht="75">
      <c r="B64" s="13">
        <v>60</v>
      </c>
      <c r="C64" s="37" t="s">
        <v>156</v>
      </c>
      <c r="D64" s="18" t="s">
        <v>65</v>
      </c>
      <c r="E64" s="36" t="s">
        <v>212</v>
      </c>
      <c r="F64" s="19">
        <v>100</v>
      </c>
      <c r="G64" s="13" t="s">
        <v>66</v>
      </c>
      <c r="H64" s="13" t="s">
        <v>53</v>
      </c>
      <c r="I64" s="13" t="s">
        <v>51</v>
      </c>
      <c r="J64" s="13">
        <v>80</v>
      </c>
      <c r="K64" s="13">
        <v>9483</v>
      </c>
      <c r="L64" s="26">
        <f t="shared" si="0"/>
        <v>0.8436148898028051</v>
      </c>
      <c r="M64" s="15">
        <v>1207</v>
      </c>
      <c r="N64" s="16">
        <v>758288</v>
      </c>
      <c r="O64" s="21">
        <v>1.1198911231616484</v>
      </c>
      <c r="P64" s="16">
        <v>7285</v>
      </c>
      <c r="Q64" s="69"/>
      <c r="R64" s="69"/>
      <c r="S64" s="69"/>
      <c r="T64" s="77"/>
      <c r="U64" s="62"/>
      <c r="V64" s="62"/>
      <c r="W64" s="62"/>
      <c r="X64" s="62"/>
      <c r="Y64" s="62"/>
      <c r="Z64" s="61"/>
      <c r="AA64" s="61"/>
      <c r="AB64" s="61"/>
      <c r="AC64" s="61"/>
      <c r="AD64" s="61"/>
      <c r="AE64" s="61"/>
      <c r="AF64" s="61"/>
      <c r="AG64" s="61"/>
    </row>
    <row r="65" spans="2:33" ht="75">
      <c r="B65" s="13">
        <v>61</v>
      </c>
      <c r="C65" s="37" t="s">
        <v>157</v>
      </c>
      <c r="D65" s="18" t="s">
        <v>65</v>
      </c>
      <c r="E65" s="36" t="s">
        <v>212</v>
      </c>
      <c r="F65" s="19">
        <v>100</v>
      </c>
      <c r="G65" s="13" t="s">
        <v>66</v>
      </c>
      <c r="H65" s="13" t="s">
        <v>53</v>
      </c>
      <c r="I65" s="13" t="s">
        <v>51</v>
      </c>
      <c r="J65" s="13">
        <v>393</v>
      </c>
      <c r="K65" s="13">
        <v>9483</v>
      </c>
      <c r="L65" s="26">
        <f t="shared" si="0"/>
        <v>4.14425814615628</v>
      </c>
      <c r="M65" s="15">
        <v>5734</v>
      </c>
      <c r="N65" s="16">
        <v>758288</v>
      </c>
      <c r="O65" s="21">
        <v>3.7832591310953094</v>
      </c>
      <c r="P65" s="16">
        <v>22954</v>
      </c>
      <c r="Q65" s="69"/>
      <c r="R65" s="69"/>
      <c r="S65" s="69"/>
      <c r="T65" s="77"/>
      <c r="U65" s="62"/>
      <c r="V65" s="62"/>
      <c r="W65" s="62"/>
      <c r="X65" s="62"/>
      <c r="Y65" s="62"/>
      <c r="Z65" s="61"/>
      <c r="AA65" s="61"/>
      <c r="AB65" s="61"/>
      <c r="AC65" s="61"/>
      <c r="AD65" s="61"/>
      <c r="AE65" s="61"/>
      <c r="AF65" s="61"/>
      <c r="AG65" s="61"/>
    </row>
    <row r="66" spans="2:33" ht="90" customHeight="1">
      <c r="B66" s="13">
        <v>62</v>
      </c>
      <c r="C66" s="37" t="s">
        <v>158</v>
      </c>
      <c r="D66" s="18" t="s">
        <v>71</v>
      </c>
      <c r="E66" s="36" t="s">
        <v>212</v>
      </c>
      <c r="F66" s="19">
        <v>100</v>
      </c>
      <c r="G66" s="13" t="s">
        <v>72</v>
      </c>
      <c r="H66" s="13" t="s">
        <v>53</v>
      </c>
      <c r="I66" s="13" t="s">
        <v>51</v>
      </c>
      <c r="J66" s="13">
        <v>928</v>
      </c>
      <c r="K66" s="13">
        <v>20858</v>
      </c>
      <c r="L66" s="30">
        <f>J66/K66*100</f>
        <v>4.449132227442708</v>
      </c>
      <c r="M66" s="39">
        <v>4029.07</v>
      </c>
      <c r="N66" s="50">
        <v>879102</v>
      </c>
      <c r="O66" s="21">
        <v>3.6748158916712734</v>
      </c>
      <c r="P66" s="39">
        <v>28276.31</v>
      </c>
      <c r="Q66" s="68"/>
      <c r="R66" s="64"/>
      <c r="S66" s="64"/>
      <c r="T66" s="77"/>
      <c r="U66" s="62"/>
      <c r="V66" s="62"/>
      <c r="W66" s="62"/>
      <c r="X66" s="62"/>
      <c r="Y66" s="62"/>
      <c r="Z66" s="61"/>
      <c r="AA66" s="61"/>
      <c r="AB66" s="61"/>
      <c r="AC66" s="61"/>
      <c r="AD66" s="61"/>
      <c r="AE66" s="61"/>
      <c r="AF66" s="61"/>
      <c r="AG66" s="61"/>
    </row>
    <row r="67" spans="2:33" ht="75">
      <c r="B67" s="13">
        <v>63</v>
      </c>
      <c r="C67" s="37" t="s">
        <v>159</v>
      </c>
      <c r="D67" s="18" t="s">
        <v>71</v>
      </c>
      <c r="E67" s="36" t="s">
        <v>212</v>
      </c>
      <c r="F67" s="19">
        <v>100</v>
      </c>
      <c r="G67" s="13" t="s">
        <v>72</v>
      </c>
      <c r="H67" s="13" t="s">
        <v>53</v>
      </c>
      <c r="I67" s="13" t="s">
        <v>51</v>
      </c>
      <c r="J67" s="13">
        <v>258</v>
      </c>
      <c r="K67" s="13">
        <v>20858</v>
      </c>
      <c r="L67" s="30">
        <f aca="true" t="shared" si="1" ref="L67:L93">J67/K67*100</f>
        <v>1.236935468405408</v>
      </c>
      <c r="M67" s="39">
        <v>406.86</v>
      </c>
      <c r="N67" s="50">
        <v>879102</v>
      </c>
      <c r="O67" s="21">
        <v>1.2796854062440992</v>
      </c>
      <c r="P67" s="39">
        <v>10842.88</v>
      </c>
      <c r="Q67" s="68"/>
      <c r="R67" s="62"/>
      <c r="S67" s="62"/>
      <c r="T67" s="78"/>
      <c r="U67" s="62"/>
      <c r="V67" s="62"/>
      <c r="W67" s="62"/>
      <c r="X67" s="62"/>
      <c r="Y67" s="62"/>
      <c r="Z67" s="61"/>
      <c r="AA67" s="61"/>
      <c r="AB67" s="61"/>
      <c r="AC67" s="61"/>
      <c r="AD67" s="61"/>
      <c r="AE67" s="61"/>
      <c r="AF67" s="61"/>
      <c r="AG67" s="61"/>
    </row>
    <row r="68" spans="2:33" ht="90">
      <c r="B68" s="13">
        <v>64</v>
      </c>
      <c r="C68" s="37" t="s">
        <v>160</v>
      </c>
      <c r="D68" s="18" t="s">
        <v>71</v>
      </c>
      <c r="E68" s="36" t="s">
        <v>212</v>
      </c>
      <c r="F68" s="19">
        <v>100</v>
      </c>
      <c r="G68" s="13" t="s">
        <v>72</v>
      </c>
      <c r="H68" s="13" t="s">
        <v>53</v>
      </c>
      <c r="I68" s="13" t="s">
        <v>51</v>
      </c>
      <c r="J68" s="13">
        <v>965</v>
      </c>
      <c r="K68" s="13">
        <v>20858</v>
      </c>
      <c r="L68" s="30">
        <f t="shared" si="1"/>
        <v>4.626522197717902</v>
      </c>
      <c r="M68" s="39">
        <v>1402.01</v>
      </c>
      <c r="N68" s="50">
        <v>879102</v>
      </c>
      <c r="O68" s="21">
        <v>3.3884361541664103</v>
      </c>
      <c r="P68" s="39">
        <v>28385.8</v>
      </c>
      <c r="Q68" s="68"/>
      <c r="R68" s="62"/>
      <c r="S68" s="62"/>
      <c r="T68" s="78"/>
      <c r="U68" s="62"/>
      <c r="V68" s="62"/>
      <c r="W68" s="62"/>
      <c r="X68" s="62"/>
      <c r="Y68" s="62"/>
      <c r="Z68" s="61"/>
      <c r="AA68" s="61"/>
      <c r="AB68" s="61"/>
      <c r="AC68" s="61"/>
      <c r="AD68" s="61"/>
      <c r="AE68" s="61"/>
      <c r="AF68" s="61"/>
      <c r="AG68" s="61"/>
    </row>
    <row r="69" spans="2:33" ht="75">
      <c r="B69" s="13">
        <v>65</v>
      </c>
      <c r="C69" s="37" t="s">
        <v>161</v>
      </c>
      <c r="D69" s="18" t="s">
        <v>71</v>
      </c>
      <c r="E69" s="36" t="s">
        <v>212</v>
      </c>
      <c r="F69" s="19">
        <v>100</v>
      </c>
      <c r="G69" s="13" t="s">
        <v>72</v>
      </c>
      <c r="H69" s="13" t="s">
        <v>53</v>
      </c>
      <c r="I69" s="13" t="s">
        <v>51</v>
      </c>
      <c r="J69" s="13">
        <v>1195</v>
      </c>
      <c r="K69" s="13">
        <v>20858</v>
      </c>
      <c r="L69" s="30">
        <f t="shared" si="1"/>
        <v>5.729216607536677</v>
      </c>
      <c r="M69" s="39">
        <v>2905.48</v>
      </c>
      <c r="N69" s="50">
        <v>879102</v>
      </c>
      <c r="O69" s="21">
        <v>6.03910126469966</v>
      </c>
      <c r="P69" s="39">
        <v>50184.38</v>
      </c>
      <c r="Q69" s="68"/>
      <c r="R69" s="62"/>
      <c r="S69" s="62"/>
      <c r="T69" s="78"/>
      <c r="U69" s="62"/>
      <c r="V69" s="62"/>
      <c r="W69" s="62"/>
      <c r="X69" s="62"/>
      <c r="Y69" s="62"/>
      <c r="Z69" s="61"/>
      <c r="AA69" s="61"/>
      <c r="AB69" s="61"/>
      <c r="AC69" s="61"/>
      <c r="AD69" s="61"/>
      <c r="AE69" s="61"/>
      <c r="AF69" s="61"/>
      <c r="AG69" s="61"/>
    </row>
    <row r="70" spans="2:33" ht="105">
      <c r="B70" s="13">
        <v>66</v>
      </c>
      <c r="C70" s="37" t="s">
        <v>162</v>
      </c>
      <c r="D70" s="18" t="s">
        <v>71</v>
      </c>
      <c r="E70" s="36" t="s">
        <v>212</v>
      </c>
      <c r="F70" s="19">
        <v>100</v>
      </c>
      <c r="G70" s="13" t="s">
        <v>72</v>
      </c>
      <c r="H70" s="13" t="s">
        <v>53</v>
      </c>
      <c r="I70" s="13" t="s">
        <v>51</v>
      </c>
      <c r="J70" s="13">
        <v>1385</v>
      </c>
      <c r="K70" s="13">
        <v>20858</v>
      </c>
      <c r="L70" s="30">
        <f t="shared" si="1"/>
        <v>6.640138076517403</v>
      </c>
      <c r="M70" s="39">
        <v>2987.58</v>
      </c>
      <c r="N70" s="50">
        <v>879102</v>
      </c>
      <c r="O70" s="21">
        <v>4.73302529171814</v>
      </c>
      <c r="P70" s="39">
        <v>38620.54</v>
      </c>
      <c r="Q70" s="69"/>
      <c r="R70" s="69"/>
      <c r="S70" s="69"/>
      <c r="T70" s="77"/>
      <c r="U70" s="62"/>
      <c r="V70" s="62"/>
      <c r="W70" s="62"/>
      <c r="X70" s="62"/>
      <c r="Y70" s="62"/>
      <c r="Z70" s="61"/>
      <c r="AA70" s="61"/>
      <c r="AB70" s="61"/>
      <c r="AC70" s="61"/>
      <c r="AD70" s="61"/>
      <c r="AE70" s="61"/>
      <c r="AF70" s="61"/>
      <c r="AG70" s="61"/>
    </row>
    <row r="71" spans="2:33" ht="90">
      <c r="B71" s="13">
        <v>67</v>
      </c>
      <c r="C71" s="37" t="s">
        <v>163</v>
      </c>
      <c r="D71" s="18" t="s">
        <v>71</v>
      </c>
      <c r="E71" s="36" t="s">
        <v>212</v>
      </c>
      <c r="F71" s="19">
        <v>100</v>
      </c>
      <c r="G71" s="13" t="s">
        <v>72</v>
      </c>
      <c r="H71" s="13" t="s">
        <v>53</v>
      </c>
      <c r="I71" s="13" t="s">
        <v>51</v>
      </c>
      <c r="J71" s="13">
        <v>1124</v>
      </c>
      <c r="K71" s="13">
        <v>20858</v>
      </c>
      <c r="L71" s="30">
        <f t="shared" si="1"/>
        <v>5.388819637549141</v>
      </c>
      <c r="M71" s="39">
        <v>5267.23</v>
      </c>
      <c r="N71" s="50">
        <v>879102</v>
      </c>
      <c r="O71" s="21">
        <v>4.489691753630409</v>
      </c>
      <c r="P71" s="39">
        <v>34201.74</v>
      </c>
      <c r="Q71" s="69"/>
      <c r="R71" s="69"/>
      <c r="S71" s="69"/>
      <c r="T71" s="77"/>
      <c r="U71" s="62"/>
      <c r="V71" s="62"/>
      <c r="W71" s="62"/>
      <c r="X71" s="62"/>
      <c r="Y71" s="62"/>
      <c r="Z71" s="61"/>
      <c r="AA71" s="61"/>
      <c r="AB71" s="61"/>
      <c r="AC71" s="61"/>
      <c r="AD71" s="61"/>
      <c r="AE71" s="61"/>
      <c r="AF71" s="61"/>
      <c r="AG71" s="61"/>
    </row>
    <row r="72" spans="2:33" ht="90">
      <c r="B72" s="13">
        <v>68</v>
      </c>
      <c r="C72" s="37" t="s">
        <v>164</v>
      </c>
      <c r="D72" s="18" t="s">
        <v>71</v>
      </c>
      <c r="E72" s="36" t="s">
        <v>212</v>
      </c>
      <c r="F72" s="19">
        <v>100</v>
      </c>
      <c r="G72" s="13" t="s">
        <v>72</v>
      </c>
      <c r="H72" s="13" t="s">
        <v>53</v>
      </c>
      <c r="I72" s="13" t="s">
        <v>51</v>
      </c>
      <c r="J72" s="13">
        <v>858</v>
      </c>
      <c r="K72" s="13">
        <v>20858</v>
      </c>
      <c r="L72" s="30">
        <f t="shared" si="1"/>
        <v>4.113529580976124</v>
      </c>
      <c r="M72" s="39">
        <v>1964.35</v>
      </c>
      <c r="N72" s="50">
        <v>879102</v>
      </c>
      <c r="O72" s="21">
        <v>3.315747205671242</v>
      </c>
      <c r="P72" s="39">
        <v>27184.45</v>
      </c>
      <c r="Q72" s="69"/>
      <c r="R72" s="69"/>
      <c r="S72" s="69"/>
      <c r="T72" s="77"/>
      <c r="U72" s="62"/>
      <c r="V72" s="62"/>
      <c r="W72" s="62"/>
      <c r="X72" s="62"/>
      <c r="Y72" s="62"/>
      <c r="Z72" s="61"/>
      <c r="AA72" s="61"/>
      <c r="AB72" s="61"/>
      <c r="AC72" s="61"/>
      <c r="AD72" s="61"/>
      <c r="AE72" s="61"/>
      <c r="AF72" s="61"/>
      <c r="AG72" s="61"/>
    </row>
    <row r="73" spans="2:33" ht="75">
      <c r="B73" s="13">
        <v>69</v>
      </c>
      <c r="C73" s="37" t="s">
        <v>22</v>
      </c>
      <c r="D73" s="18" t="s">
        <v>71</v>
      </c>
      <c r="E73" s="36" t="s">
        <v>212</v>
      </c>
      <c r="F73" s="19">
        <v>100</v>
      </c>
      <c r="G73" s="13" t="s">
        <v>72</v>
      </c>
      <c r="H73" s="13" t="s">
        <v>53</v>
      </c>
      <c r="I73" s="13" t="s">
        <v>51</v>
      </c>
      <c r="J73" s="13">
        <v>272</v>
      </c>
      <c r="K73" s="13">
        <v>20858</v>
      </c>
      <c r="L73" s="30">
        <f t="shared" si="1"/>
        <v>1.3040559976987247</v>
      </c>
      <c r="M73" s="39">
        <v>190.35</v>
      </c>
      <c r="N73" s="50">
        <v>879102</v>
      </c>
      <c r="O73" s="21">
        <v>1.2862068337917556</v>
      </c>
      <c r="P73" s="39">
        <v>11116.72</v>
      </c>
      <c r="Q73" s="69"/>
      <c r="R73" s="69"/>
      <c r="S73" s="69"/>
      <c r="T73" s="77"/>
      <c r="U73" s="62"/>
      <c r="V73" s="62"/>
      <c r="W73" s="62"/>
      <c r="X73" s="62"/>
      <c r="Y73" s="62"/>
      <c r="Z73" s="61"/>
      <c r="AA73" s="61"/>
      <c r="AB73" s="61"/>
      <c r="AC73" s="61"/>
      <c r="AD73" s="61"/>
      <c r="AE73" s="61"/>
      <c r="AF73" s="61"/>
      <c r="AG73" s="61"/>
    </row>
    <row r="74" spans="2:33" ht="75">
      <c r="B74" s="13">
        <v>70</v>
      </c>
      <c r="C74" s="37" t="s">
        <v>165</v>
      </c>
      <c r="D74" s="18" t="s">
        <v>71</v>
      </c>
      <c r="E74" s="36" t="s">
        <v>212</v>
      </c>
      <c r="F74" s="19">
        <v>100</v>
      </c>
      <c r="G74" s="13" t="s">
        <v>72</v>
      </c>
      <c r="H74" s="13" t="s">
        <v>53</v>
      </c>
      <c r="I74" s="13" t="s">
        <v>51</v>
      </c>
      <c r="J74" s="13">
        <v>840</v>
      </c>
      <c r="K74" s="13">
        <v>20858</v>
      </c>
      <c r="L74" s="30">
        <f t="shared" si="1"/>
        <v>4.027231757599003</v>
      </c>
      <c r="M74" s="39">
        <v>588.23</v>
      </c>
      <c r="N74" s="50">
        <v>879102</v>
      </c>
      <c r="O74" s="21">
        <v>4.843137656381171</v>
      </c>
      <c r="P74" s="39">
        <v>41987.89</v>
      </c>
      <c r="Q74" s="69"/>
      <c r="R74" s="69"/>
      <c r="S74" s="69"/>
      <c r="T74" s="77"/>
      <c r="U74" s="62"/>
      <c r="V74" s="62"/>
      <c r="W74" s="62"/>
      <c r="X74" s="62"/>
      <c r="Y74" s="62"/>
      <c r="Z74" s="61"/>
      <c r="AA74" s="61"/>
      <c r="AB74" s="61"/>
      <c r="AC74" s="61"/>
      <c r="AD74" s="61"/>
      <c r="AE74" s="61"/>
      <c r="AF74" s="61"/>
      <c r="AG74" s="61"/>
    </row>
    <row r="75" spans="2:33" ht="105">
      <c r="B75" s="13">
        <v>71</v>
      </c>
      <c r="C75" s="37" t="s">
        <v>166</v>
      </c>
      <c r="D75" s="18" t="s">
        <v>71</v>
      </c>
      <c r="E75" s="36" t="s">
        <v>212</v>
      </c>
      <c r="F75" s="19">
        <v>100</v>
      </c>
      <c r="G75" s="13" t="s">
        <v>72</v>
      </c>
      <c r="H75" s="13" t="s">
        <v>53</v>
      </c>
      <c r="I75" s="13" t="s">
        <v>51</v>
      </c>
      <c r="J75" s="13">
        <v>1223</v>
      </c>
      <c r="K75" s="13">
        <v>20858</v>
      </c>
      <c r="L75" s="30">
        <f t="shared" si="1"/>
        <v>5.86345766612331</v>
      </c>
      <c r="M75" s="39">
        <v>4454.03</v>
      </c>
      <c r="N75" s="50">
        <v>879102</v>
      </c>
      <c r="O75" s="21">
        <v>5.137170658239886</v>
      </c>
      <c r="P75" s="39">
        <v>40706.94</v>
      </c>
      <c r="Q75" s="69"/>
      <c r="R75" s="69"/>
      <c r="S75" s="69"/>
      <c r="T75" s="77"/>
      <c r="U75" s="62"/>
      <c r="V75" s="62"/>
      <c r="W75" s="62"/>
      <c r="X75" s="62"/>
      <c r="Y75" s="62"/>
      <c r="Z75" s="61"/>
      <c r="AA75" s="61"/>
      <c r="AB75" s="61"/>
      <c r="AC75" s="61"/>
      <c r="AD75" s="61"/>
      <c r="AE75" s="61"/>
      <c r="AF75" s="61"/>
      <c r="AG75" s="61"/>
    </row>
    <row r="76" spans="2:33" ht="75">
      <c r="B76" s="13">
        <v>72</v>
      </c>
      <c r="C76" s="37" t="s">
        <v>167</v>
      </c>
      <c r="D76" s="18" t="s">
        <v>71</v>
      </c>
      <c r="E76" s="36" t="s">
        <v>212</v>
      </c>
      <c r="F76" s="19">
        <v>100</v>
      </c>
      <c r="G76" s="13" t="s">
        <v>72</v>
      </c>
      <c r="H76" s="13" t="s">
        <v>53</v>
      </c>
      <c r="I76" s="13" t="s">
        <v>51</v>
      </c>
      <c r="J76" s="13">
        <v>646</v>
      </c>
      <c r="K76" s="13">
        <v>20858</v>
      </c>
      <c r="L76" s="30">
        <f t="shared" si="1"/>
        <v>3.097132994534471</v>
      </c>
      <c r="M76" s="39">
        <v>345.98</v>
      </c>
      <c r="N76" s="50">
        <v>879102</v>
      </c>
      <c r="O76" s="21">
        <v>4.471154655546227</v>
      </c>
      <c r="P76" s="39">
        <v>38960.03</v>
      </c>
      <c r="Q76" s="69"/>
      <c r="R76" s="69"/>
      <c r="S76" s="69"/>
      <c r="T76" s="77"/>
      <c r="U76" s="62"/>
      <c r="V76" s="62"/>
      <c r="W76" s="62"/>
      <c r="X76" s="62"/>
      <c r="Y76" s="62"/>
      <c r="Z76" s="61"/>
      <c r="AA76" s="61"/>
      <c r="AB76" s="61"/>
      <c r="AC76" s="61"/>
      <c r="AD76" s="61"/>
      <c r="AE76" s="61"/>
      <c r="AF76" s="61"/>
      <c r="AG76" s="61"/>
    </row>
    <row r="77" spans="2:33" ht="75">
      <c r="B77" s="13">
        <v>73</v>
      </c>
      <c r="C77" s="37" t="s">
        <v>168</v>
      </c>
      <c r="D77" s="18" t="s">
        <v>71</v>
      </c>
      <c r="E77" s="36" t="s">
        <v>212</v>
      </c>
      <c r="F77" s="19">
        <v>100</v>
      </c>
      <c r="G77" s="13" t="s">
        <v>72</v>
      </c>
      <c r="H77" s="13" t="s">
        <v>53</v>
      </c>
      <c r="I77" s="13" t="s">
        <v>51</v>
      </c>
      <c r="J77" s="13">
        <v>632</v>
      </c>
      <c r="K77" s="13">
        <v>20858</v>
      </c>
      <c r="L77" s="30">
        <f t="shared" si="1"/>
        <v>3.0300124652411546</v>
      </c>
      <c r="M77" s="39">
        <v>856.26</v>
      </c>
      <c r="N77" s="50">
        <v>879102</v>
      </c>
      <c r="O77" s="21">
        <v>2.8172567005876448</v>
      </c>
      <c r="P77" s="39">
        <v>23910.3</v>
      </c>
      <c r="Q77" s="69"/>
      <c r="R77" s="69"/>
      <c r="S77" s="69"/>
      <c r="T77" s="77"/>
      <c r="U77" s="62"/>
      <c r="V77" s="62"/>
      <c r="W77" s="62"/>
      <c r="X77" s="62"/>
      <c r="Y77" s="62"/>
      <c r="Z77" s="61"/>
      <c r="AA77" s="61"/>
      <c r="AB77" s="61"/>
      <c r="AC77" s="61"/>
      <c r="AD77" s="61"/>
      <c r="AE77" s="61"/>
      <c r="AF77" s="61"/>
      <c r="AG77" s="61"/>
    </row>
    <row r="78" spans="2:33" ht="75">
      <c r="B78" s="13">
        <v>74</v>
      </c>
      <c r="C78" s="37" t="s">
        <v>169</v>
      </c>
      <c r="D78" s="18" t="s">
        <v>71</v>
      </c>
      <c r="E78" s="36" t="s">
        <v>212</v>
      </c>
      <c r="F78" s="19">
        <v>100</v>
      </c>
      <c r="G78" s="13" t="s">
        <v>72</v>
      </c>
      <c r="H78" s="13" t="s">
        <v>53</v>
      </c>
      <c r="I78" s="13" t="s">
        <v>51</v>
      </c>
      <c r="J78" s="13">
        <v>575</v>
      </c>
      <c r="K78" s="13">
        <v>20858</v>
      </c>
      <c r="L78" s="30">
        <f t="shared" si="1"/>
        <v>2.756736024546936</v>
      </c>
      <c r="M78" s="39">
        <v>2050.1</v>
      </c>
      <c r="N78" s="50">
        <v>879102</v>
      </c>
      <c r="O78" s="21">
        <v>2.7606284594961674</v>
      </c>
      <c r="P78" s="39">
        <v>22218.64</v>
      </c>
      <c r="Q78" s="69"/>
      <c r="R78" s="69"/>
      <c r="S78" s="69"/>
      <c r="T78" s="77"/>
      <c r="U78" s="62"/>
      <c r="V78" s="62"/>
      <c r="W78" s="62"/>
      <c r="X78" s="62"/>
      <c r="Y78" s="62"/>
      <c r="Z78" s="61"/>
      <c r="AA78" s="61"/>
      <c r="AB78" s="61"/>
      <c r="AC78" s="61"/>
      <c r="AD78" s="61"/>
      <c r="AE78" s="61"/>
      <c r="AF78" s="61"/>
      <c r="AG78" s="61"/>
    </row>
    <row r="79" spans="2:33" ht="75">
      <c r="B79" s="13">
        <v>75</v>
      </c>
      <c r="C79" s="37" t="s">
        <v>170</v>
      </c>
      <c r="D79" s="18" t="s">
        <v>67</v>
      </c>
      <c r="E79" s="36" t="s">
        <v>212</v>
      </c>
      <c r="F79" s="19">
        <v>100</v>
      </c>
      <c r="G79" s="13" t="s">
        <v>68</v>
      </c>
      <c r="H79" s="13" t="s">
        <v>53</v>
      </c>
      <c r="I79" s="13" t="s">
        <v>51</v>
      </c>
      <c r="J79" s="13">
        <v>460</v>
      </c>
      <c r="K79" s="13">
        <v>20858</v>
      </c>
      <c r="L79" s="30">
        <f t="shared" si="1"/>
        <v>2.205388819637549</v>
      </c>
      <c r="M79" s="39">
        <v>1826.88</v>
      </c>
      <c r="N79" s="50">
        <v>879102</v>
      </c>
      <c r="O79" s="21">
        <v>1.6922166028515464</v>
      </c>
      <c r="P79" s="39">
        <v>13049.43</v>
      </c>
      <c r="Q79" s="69"/>
      <c r="R79" s="69"/>
      <c r="S79" s="69"/>
      <c r="T79" s="77"/>
      <c r="U79" s="62"/>
      <c r="V79" s="62"/>
      <c r="W79" s="62"/>
      <c r="X79" s="62"/>
      <c r="Y79" s="62"/>
      <c r="Z79" s="61"/>
      <c r="AA79" s="61"/>
      <c r="AB79" s="61"/>
      <c r="AC79" s="61"/>
      <c r="AD79" s="61"/>
      <c r="AE79" s="61"/>
      <c r="AF79" s="61"/>
      <c r="AG79" s="61"/>
    </row>
    <row r="80" spans="2:33" ht="75">
      <c r="B80" s="13">
        <v>76</v>
      </c>
      <c r="C80" s="37" t="s">
        <v>171</v>
      </c>
      <c r="D80" s="18" t="s">
        <v>71</v>
      </c>
      <c r="E80" s="36" t="s">
        <v>212</v>
      </c>
      <c r="F80" s="19">
        <v>100</v>
      </c>
      <c r="G80" s="13" t="s">
        <v>72</v>
      </c>
      <c r="H80" s="13" t="s">
        <v>53</v>
      </c>
      <c r="I80" s="13" t="s">
        <v>51</v>
      </c>
      <c r="J80" s="13">
        <v>242</v>
      </c>
      <c r="K80" s="13">
        <v>20858</v>
      </c>
      <c r="L80" s="30">
        <f t="shared" si="1"/>
        <v>1.160226292070189</v>
      </c>
      <c r="M80" s="39">
        <v>35.32</v>
      </c>
      <c r="N80" s="50">
        <v>879102</v>
      </c>
      <c r="O80" s="21">
        <v>1.3695498360827298</v>
      </c>
      <c r="P80" s="39">
        <v>12004.42</v>
      </c>
      <c r="Q80" s="69"/>
      <c r="R80" s="69"/>
      <c r="S80" s="69"/>
      <c r="T80" s="77"/>
      <c r="U80" s="62"/>
      <c r="V80" s="62"/>
      <c r="W80" s="62"/>
      <c r="X80" s="62"/>
      <c r="Y80" s="62"/>
      <c r="Z80" s="61"/>
      <c r="AA80" s="61"/>
      <c r="AB80" s="61"/>
      <c r="AC80" s="61"/>
      <c r="AD80" s="61"/>
      <c r="AE80" s="61"/>
      <c r="AF80" s="61"/>
      <c r="AG80" s="61"/>
    </row>
    <row r="81" spans="2:33" ht="75">
      <c r="B81" s="13">
        <v>77</v>
      </c>
      <c r="C81" s="37" t="s">
        <v>172</v>
      </c>
      <c r="D81" s="18" t="s">
        <v>71</v>
      </c>
      <c r="E81" s="36" t="s">
        <v>212</v>
      </c>
      <c r="F81" s="19">
        <v>100</v>
      </c>
      <c r="G81" s="13" t="s">
        <v>72</v>
      </c>
      <c r="H81" s="13" t="s">
        <v>53</v>
      </c>
      <c r="I81" s="13" t="s">
        <v>51</v>
      </c>
      <c r="J81" s="13">
        <v>983</v>
      </c>
      <c r="K81" s="13">
        <v>20858</v>
      </c>
      <c r="L81" s="30">
        <f t="shared" si="1"/>
        <v>4.712820021095023</v>
      </c>
      <c r="M81" s="39">
        <v>1807.49</v>
      </c>
      <c r="N81" s="50">
        <v>879102</v>
      </c>
      <c r="O81" s="21">
        <v>3.619849573769597</v>
      </c>
      <c r="P81" s="39">
        <v>30014.68</v>
      </c>
      <c r="Q81" s="69"/>
      <c r="R81" s="69"/>
      <c r="S81" s="69"/>
      <c r="T81" s="77"/>
      <c r="U81" s="62"/>
      <c r="V81" s="62"/>
      <c r="W81" s="62"/>
      <c r="X81" s="62"/>
      <c r="Y81" s="62"/>
      <c r="Z81" s="61"/>
      <c r="AA81" s="61"/>
      <c r="AB81" s="61"/>
      <c r="AC81" s="61"/>
      <c r="AD81" s="61"/>
      <c r="AE81" s="61"/>
      <c r="AF81" s="61"/>
      <c r="AG81" s="61"/>
    </row>
    <row r="82" spans="2:33" ht="75">
      <c r="B82" s="13">
        <v>78</v>
      </c>
      <c r="C82" s="37" t="s">
        <v>173</v>
      </c>
      <c r="D82" s="18" t="s">
        <v>71</v>
      </c>
      <c r="E82" s="36" t="s">
        <v>212</v>
      </c>
      <c r="F82" s="19">
        <v>100</v>
      </c>
      <c r="G82" s="13" t="s">
        <v>72</v>
      </c>
      <c r="H82" s="13" t="s">
        <v>53</v>
      </c>
      <c r="I82" s="13" t="s">
        <v>51</v>
      </c>
      <c r="J82" s="13">
        <v>928</v>
      </c>
      <c r="K82" s="13">
        <v>20858</v>
      </c>
      <c r="L82" s="30">
        <f t="shared" si="1"/>
        <v>4.449132227442708</v>
      </c>
      <c r="M82" s="39">
        <v>2727.56</v>
      </c>
      <c r="N82" s="50">
        <v>879102</v>
      </c>
      <c r="O82" s="21">
        <v>3.574326983671974</v>
      </c>
      <c r="P82" s="39">
        <v>28694.42</v>
      </c>
      <c r="Q82" s="69"/>
      <c r="R82" s="69"/>
      <c r="S82" s="69"/>
      <c r="T82" s="77"/>
      <c r="U82" s="62"/>
      <c r="V82" s="62"/>
      <c r="W82" s="62"/>
      <c r="X82" s="62"/>
      <c r="Y82" s="62"/>
      <c r="Z82" s="61"/>
      <c r="AA82" s="61"/>
      <c r="AB82" s="61"/>
      <c r="AC82" s="61"/>
      <c r="AD82" s="61"/>
      <c r="AE82" s="61"/>
      <c r="AF82" s="61"/>
      <c r="AG82" s="61"/>
    </row>
    <row r="83" spans="2:33" ht="75">
      <c r="B83" s="13">
        <v>79</v>
      </c>
      <c r="C83" s="37" t="s">
        <v>179</v>
      </c>
      <c r="D83" s="18" t="s">
        <v>69</v>
      </c>
      <c r="E83" s="36" t="s">
        <v>212</v>
      </c>
      <c r="F83" s="19">
        <v>100</v>
      </c>
      <c r="G83" s="13" t="s">
        <v>70</v>
      </c>
      <c r="H83" s="13" t="s">
        <v>53</v>
      </c>
      <c r="I83" s="13" t="s">
        <v>51</v>
      </c>
      <c r="J83" s="13">
        <v>407</v>
      </c>
      <c r="K83" s="13">
        <v>20858</v>
      </c>
      <c r="L83" s="30">
        <f t="shared" si="1"/>
        <v>1.9512896730271359</v>
      </c>
      <c r="M83" s="39">
        <v>118.93</v>
      </c>
      <c r="N83" s="50">
        <v>879102</v>
      </c>
      <c r="O83" s="21">
        <v>1.7333927121084927</v>
      </c>
      <c r="P83" s="39">
        <v>15119.36</v>
      </c>
      <c r="Q83" s="69"/>
      <c r="R83" s="69"/>
      <c r="S83" s="69"/>
      <c r="T83" s="77"/>
      <c r="U83" s="62"/>
      <c r="V83" s="62"/>
      <c r="W83" s="62"/>
      <c r="X83" s="62"/>
      <c r="Y83" s="62"/>
      <c r="Z83" s="61"/>
      <c r="AA83" s="61"/>
      <c r="AB83" s="61"/>
      <c r="AC83" s="61"/>
      <c r="AD83" s="61"/>
      <c r="AE83" s="61"/>
      <c r="AF83" s="61"/>
      <c r="AG83" s="61"/>
    </row>
    <row r="84" spans="2:33" ht="75">
      <c r="B84" s="13">
        <v>80</v>
      </c>
      <c r="C84" s="37" t="s">
        <v>174</v>
      </c>
      <c r="D84" s="18" t="s">
        <v>71</v>
      </c>
      <c r="E84" s="36" t="s">
        <v>212</v>
      </c>
      <c r="F84" s="19">
        <v>100</v>
      </c>
      <c r="G84" s="13" t="s">
        <v>72</v>
      </c>
      <c r="H84" s="13" t="s">
        <v>53</v>
      </c>
      <c r="I84" s="13" t="s">
        <v>51</v>
      </c>
      <c r="J84" s="13">
        <v>392</v>
      </c>
      <c r="K84" s="13">
        <v>20858</v>
      </c>
      <c r="L84" s="30">
        <f t="shared" si="1"/>
        <v>1.8793748202128682</v>
      </c>
      <c r="M84" s="39">
        <v>650.98</v>
      </c>
      <c r="N84" s="50">
        <v>879102</v>
      </c>
      <c r="O84" s="21">
        <v>1.8496624965021125</v>
      </c>
      <c r="P84" s="39">
        <v>15609.44</v>
      </c>
      <c r="Q84" s="69"/>
      <c r="R84" s="69"/>
      <c r="S84" s="69"/>
      <c r="T84" s="77"/>
      <c r="U84" s="62"/>
      <c r="V84" s="62"/>
      <c r="W84" s="62"/>
      <c r="X84" s="62"/>
      <c r="Y84" s="62"/>
      <c r="Z84" s="61"/>
      <c r="AA84" s="61"/>
      <c r="AB84" s="61"/>
      <c r="AC84" s="61"/>
      <c r="AD84" s="61"/>
      <c r="AE84" s="61"/>
      <c r="AF84" s="61"/>
      <c r="AG84" s="61"/>
    </row>
    <row r="85" spans="2:33" ht="75">
      <c r="B85" s="13">
        <v>81</v>
      </c>
      <c r="C85" s="37" t="s">
        <v>21</v>
      </c>
      <c r="D85" s="18" t="s">
        <v>71</v>
      </c>
      <c r="E85" s="36" t="s">
        <v>212</v>
      </c>
      <c r="F85" s="19">
        <v>100</v>
      </c>
      <c r="G85" s="13" t="s">
        <v>72</v>
      </c>
      <c r="H85" s="13" t="s">
        <v>53</v>
      </c>
      <c r="I85" s="13" t="s">
        <v>51</v>
      </c>
      <c r="J85" s="13">
        <v>1053</v>
      </c>
      <c r="K85" s="13">
        <v>20858</v>
      </c>
      <c r="L85" s="30">
        <f t="shared" si="1"/>
        <v>5.048422667561607</v>
      </c>
      <c r="M85" s="39">
        <v>2698.56</v>
      </c>
      <c r="N85" s="50">
        <v>879102</v>
      </c>
      <c r="O85" s="21">
        <v>3.777187402599471</v>
      </c>
      <c r="P85" s="39">
        <v>30506.77</v>
      </c>
      <c r="Q85" s="69"/>
      <c r="R85" s="69"/>
      <c r="S85" s="69"/>
      <c r="T85" s="77"/>
      <c r="U85" s="62"/>
      <c r="V85" s="62"/>
      <c r="W85" s="62"/>
      <c r="X85" s="62"/>
      <c r="Y85" s="62"/>
      <c r="Z85" s="61"/>
      <c r="AA85" s="61"/>
      <c r="AB85" s="61"/>
      <c r="AC85" s="61"/>
      <c r="AD85" s="61"/>
      <c r="AE85" s="61"/>
      <c r="AF85" s="61"/>
      <c r="AG85" s="61"/>
    </row>
    <row r="86" spans="2:33" ht="75">
      <c r="B86" s="13">
        <v>82</v>
      </c>
      <c r="C86" s="37" t="s">
        <v>178</v>
      </c>
      <c r="D86" s="18" t="s">
        <v>71</v>
      </c>
      <c r="E86" s="36" t="s">
        <v>212</v>
      </c>
      <c r="F86" s="19">
        <v>100</v>
      </c>
      <c r="G86" s="13" t="s">
        <v>72</v>
      </c>
      <c r="H86" s="13" t="s">
        <v>53</v>
      </c>
      <c r="I86" s="13" t="s">
        <v>51</v>
      </c>
      <c r="J86" s="13">
        <v>260</v>
      </c>
      <c r="K86" s="13">
        <v>20858</v>
      </c>
      <c r="L86" s="30">
        <f t="shared" si="1"/>
        <v>1.2465241154473106</v>
      </c>
      <c r="M86" s="39">
        <v>0</v>
      </c>
      <c r="N86" s="50">
        <v>879102</v>
      </c>
      <c r="O86" s="21">
        <v>1.3899433740339573</v>
      </c>
      <c r="P86" s="39">
        <v>12219.02</v>
      </c>
      <c r="Q86" s="69"/>
      <c r="R86" s="69"/>
      <c r="S86" s="69"/>
      <c r="T86" s="77"/>
      <c r="U86" s="62"/>
      <c r="V86" s="62"/>
      <c r="W86" s="62"/>
      <c r="X86" s="62"/>
      <c r="Y86" s="62"/>
      <c r="Z86" s="61"/>
      <c r="AA86" s="61"/>
      <c r="AB86" s="61"/>
      <c r="AC86" s="61"/>
      <c r="AD86" s="61"/>
      <c r="AE86" s="61"/>
      <c r="AF86" s="61"/>
      <c r="AG86" s="61"/>
    </row>
    <row r="87" spans="2:33" ht="75">
      <c r="B87" s="13">
        <v>83</v>
      </c>
      <c r="C87" s="37" t="s">
        <v>175</v>
      </c>
      <c r="D87" s="18" t="s">
        <v>71</v>
      </c>
      <c r="E87" s="36" t="s">
        <v>212</v>
      </c>
      <c r="F87" s="19">
        <v>100</v>
      </c>
      <c r="G87" s="13" t="s">
        <v>72</v>
      </c>
      <c r="H87" s="13" t="s">
        <v>53</v>
      </c>
      <c r="I87" s="13" t="s">
        <v>51</v>
      </c>
      <c r="J87" s="13">
        <v>355</v>
      </c>
      <c r="K87" s="13">
        <v>20858</v>
      </c>
      <c r="L87" s="30">
        <f t="shared" si="1"/>
        <v>1.701984849937674</v>
      </c>
      <c r="M87" s="39">
        <v>576.15</v>
      </c>
      <c r="N87" s="50">
        <v>879102</v>
      </c>
      <c r="O87" s="21">
        <v>1.5912271841037786</v>
      </c>
      <c r="P87" s="39">
        <v>13412.36</v>
      </c>
      <c r="Q87" s="69"/>
      <c r="R87" s="69"/>
      <c r="S87" s="69"/>
      <c r="T87" s="77"/>
      <c r="U87" s="62"/>
      <c r="V87" s="62"/>
      <c r="W87" s="62"/>
      <c r="X87" s="62"/>
      <c r="Y87" s="62"/>
      <c r="Z87" s="61"/>
      <c r="AA87" s="61"/>
      <c r="AB87" s="61"/>
      <c r="AC87" s="61"/>
      <c r="AD87" s="61"/>
      <c r="AE87" s="61"/>
      <c r="AF87" s="61"/>
      <c r="AG87" s="61"/>
    </row>
    <row r="88" spans="2:33" ht="60" customHeight="1">
      <c r="B88" s="13">
        <v>84</v>
      </c>
      <c r="C88" s="37" t="s">
        <v>176</v>
      </c>
      <c r="D88" s="18" t="s">
        <v>71</v>
      </c>
      <c r="E88" s="36" t="s">
        <v>212</v>
      </c>
      <c r="F88" s="19">
        <v>100</v>
      </c>
      <c r="G88" s="13" t="s">
        <v>72</v>
      </c>
      <c r="H88" s="13" t="s">
        <v>53</v>
      </c>
      <c r="I88" s="13" t="s">
        <v>51</v>
      </c>
      <c r="J88" s="13">
        <v>319</v>
      </c>
      <c r="K88" s="13">
        <v>20858</v>
      </c>
      <c r="L88" s="30">
        <f t="shared" si="1"/>
        <v>1.5293892031834309</v>
      </c>
      <c r="M88" s="39">
        <v>504.41</v>
      </c>
      <c r="N88" s="50">
        <v>879102</v>
      </c>
      <c r="O88" s="21">
        <v>1.5310646546134576</v>
      </c>
      <c r="P88" s="39">
        <v>12955.21</v>
      </c>
      <c r="Q88" s="69"/>
      <c r="R88" s="69"/>
      <c r="S88" s="69"/>
      <c r="T88" s="77"/>
      <c r="U88" s="62"/>
      <c r="V88" s="62"/>
      <c r="W88" s="62"/>
      <c r="X88" s="62"/>
      <c r="Y88" s="62"/>
      <c r="Z88" s="61"/>
      <c r="AA88" s="61"/>
      <c r="AB88" s="61"/>
      <c r="AC88" s="61"/>
      <c r="AD88" s="61"/>
      <c r="AE88" s="61"/>
      <c r="AF88" s="61"/>
      <c r="AG88" s="61"/>
    </row>
    <row r="89" spans="2:33" ht="75">
      <c r="B89" s="13">
        <v>85</v>
      </c>
      <c r="C89" s="37" t="s">
        <v>177</v>
      </c>
      <c r="D89" s="18" t="s">
        <v>71</v>
      </c>
      <c r="E89" s="36" t="s">
        <v>212</v>
      </c>
      <c r="F89" s="19">
        <v>100</v>
      </c>
      <c r="G89" s="13" t="s">
        <v>72</v>
      </c>
      <c r="H89" s="13" t="s">
        <v>53</v>
      </c>
      <c r="I89" s="13" t="s">
        <v>51</v>
      </c>
      <c r="J89" s="13">
        <v>577</v>
      </c>
      <c r="K89" s="13">
        <v>20858</v>
      </c>
      <c r="L89" s="30">
        <f t="shared" si="1"/>
        <v>2.7663246715888388</v>
      </c>
      <c r="M89" s="39">
        <v>3234.81</v>
      </c>
      <c r="N89" s="50">
        <v>879102</v>
      </c>
      <c r="O89" s="21">
        <v>3.06709915345432</v>
      </c>
      <c r="P89" s="39">
        <v>23728.12</v>
      </c>
      <c r="Q89" s="69"/>
      <c r="R89" s="69"/>
      <c r="S89" s="69"/>
      <c r="T89" s="77"/>
      <c r="U89" s="62"/>
      <c r="V89" s="62"/>
      <c r="W89" s="62"/>
      <c r="X89" s="62"/>
      <c r="Y89" s="62"/>
      <c r="Z89" s="61"/>
      <c r="AA89" s="61"/>
      <c r="AB89" s="61"/>
      <c r="AC89" s="61"/>
      <c r="AD89" s="61"/>
      <c r="AE89" s="61"/>
      <c r="AF89" s="61"/>
      <c r="AG89" s="61"/>
    </row>
    <row r="90" spans="2:33" ht="75">
      <c r="B90" s="13">
        <v>86</v>
      </c>
      <c r="C90" s="37" t="s">
        <v>182</v>
      </c>
      <c r="D90" s="18" t="s">
        <v>71</v>
      </c>
      <c r="E90" s="36" t="s">
        <v>212</v>
      </c>
      <c r="F90" s="19">
        <v>100</v>
      </c>
      <c r="G90" s="13" t="s">
        <v>72</v>
      </c>
      <c r="H90" s="13" t="s">
        <v>53</v>
      </c>
      <c r="I90" s="13" t="s">
        <v>51</v>
      </c>
      <c r="J90" s="13">
        <v>588</v>
      </c>
      <c r="K90" s="13">
        <v>20858</v>
      </c>
      <c r="L90" s="30">
        <f t="shared" si="1"/>
        <v>2.8190622303193016</v>
      </c>
      <c r="M90" s="39">
        <v>1500.01</v>
      </c>
      <c r="N90" s="50">
        <v>879102</v>
      </c>
      <c r="O90" s="21">
        <v>2.725970365213593</v>
      </c>
      <c r="P90" s="39">
        <v>22464.05</v>
      </c>
      <c r="Q90" s="69"/>
      <c r="R90" s="69"/>
      <c r="S90" s="69"/>
      <c r="T90" s="77"/>
      <c r="U90" s="62"/>
      <c r="V90" s="62"/>
      <c r="W90" s="62"/>
      <c r="X90" s="62"/>
      <c r="Y90" s="62"/>
      <c r="Z90" s="61"/>
      <c r="AA90" s="61"/>
      <c r="AB90" s="61"/>
      <c r="AC90" s="61"/>
      <c r="AD90" s="61"/>
      <c r="AE90" s="61"/>
      <c r="AF90" s="61"/>
      <c r="AG90" s="61"/>
    </row>
    <row r="91" spans="2:33" ht="105">
      <c r="B91" s="13">
        <v>87</v>
      </c>
      <c r="C91" s="37" t="s">
        <v>183</v>
      </c>
      <c r="D91" s="18" t="s">
        <v>71</v>
      </c>
      <c r="E91" s="36" t="s">
        <v>212</v>
      </c>
      <c r="F91" s="19">
        <v>100</v>
      </c>
      <c r="G91" s="13" t="s">
        <v>72</v>
      </c>
      <c r="H91" s="13" t="s">
        <v>53</v>
      </c>
      <c r="I91" s="13" t="s">
        <v>51</v>
      </c>
      <c r="J91" s="13">
        <v>1000</v>
      </c>
      <c r="K91" s="13">
        <v>20858</v>
      </c>
      <c r="L91" s="30">
        <f t="shared" si="1"/>
        <v>4.794323520951194</v>
      </c>
      <c r="M91" s="39">
        <v>4332.66</v>
      </c>
      <c r="N91" s="50">
        <v>879102</v>
      </c>
      <c r="O91" s="21">
        <v>4.75544248562738</v>
      </c>
      <c r="P91" s="39">
        <v>37472.53</v>
      </c>
      <c r="Q91" s="69"/>
      <c r="R91" s="69"/>
      <c r="S91" s="69"/>
      <c r="T91" s="77"/>
      <c r="U91" s="62"/>
      <c r="V91" s="62"/>
      <c r="W91" s="62"/>
      <c r="X91" s="62"/>
      <c r="Y91" s="62"/>
      <c r="Z91" s="61"/>
      <c r="AA91" s="61"/>
      <c r="AB91" s="61"/>
      <c r="AC91" s="61"/>
      <c r="AD91" s="61"/>
      <c r="AE91" s="61"/>
      <c r="AF91" s="61"/>
      <c r="AG91" s="61"/>
    </row>
    <row r="92" spans="2:33" ht="90">
      <c r="B92" s="13">
        <v>88</v>
      </c>
      <c r="C92" s="37" t="s">
        <v>184</v>
      </c>
      <c r="D92" s="18" t="s">
        <v>71</v>
      </c>
      <c r="E92" s="36" t="s">
        <v>212</v>
      </c>
      <c r="F92" s="19">
        <v>100</v>
      </c>
      <c r="G92" s="13" t="s">
        <v>72</v>
      </c>
      <c r="H92" s="13" t="s">
        <v>53</v>
      </c>
      <c r="I92" s="13" t="s">
        <v>51</v>
      </c>
      <c r="J92" s="13">
        <v>1747</v>
      </c>
      <c r="K92" s="13">
        <v>20858</v>
      </c>
      <c r="L92" s="30">
        <f t="shared" si="1"/>
        <v>8.375683191101736</v>
      </c>
      <c r="M92" s="39">
        <v>5650.55</v>
      </c>
      <c r="N92" s="50">
        <v>879102</v>
      </c>
      <c r="O92" s="21">
        <v>6.040980455055273</v>
      </c>
      <c r="P92" s="39">
        <v>47455.83</v>
      </c>
      <c r="Q92" s="69"/>
      <c r="R92" s="69"/>
      <c r="S92" s="69"/>
      <c r="T92" s="77"/>
      <c r="U92" s="62"/>
      <c r="V92" s="62"/>
      <c r="W92" s="62"/>
      <c r="X92" s="62"/>
      <c r="Y92" s="62"/>
      <c r="Z92" s="61"/>
      <c r="AA92" s="61"/>
      <c r="AB92" s="61"/>
      <c r="AC92" s="61"/>
      <c r="AD92" s="61"/>
      <c r="AE92" s="61"/>
      <c r="AF92" s="61"/>
      <c r="AG92" s="61"/>
    </row>
    <row r="93" spans="2:33" ht="75">
      <c r="B93" s="13">
        <v>89</v>
      </c>
      <c r="C93" s="37" t="s">
        <v>192</v>
      </c>
      <c r="D93" s="18" t="s">
        <v>71</v>
      </c>
      <c r="E93" s="36" t="s">
        <v>212</v>
      </c>
      <c r="F93" s="19">
        <v>100</v>
      </c>
      <c r="G93" s="13" t="s">
        <v>72</v>
      </c>
      <c r="H93" s="13" t="s">
        <v>53</v>
      </c>
      <c r="I93" s="13" t="s">
        <v>51</v>
      </c>
      <c r="J93" s="13">
        <v>241</v>
      </c>
      <c r="K93" s="13">
        <v>20858</v>
      </c>
      <c r="L93" s="30">
        <f t="shared" si="1"/>
        <v>1.1554319685492376</v>
      </c>
      <c r="M93" s="39">
        <v>113.35</v>
      </c>
      <c r="N93" s="50">
        <v>879102</v>
      </c>
      <c r="O93" s="21">
        <v>4.776090829050554</v>
      </c>
      <c r="P93" s="39">
        <v>41873.36</v>
      </c>
      <c r="Q93" s="69"/>
      <c r="R93" s="69"/>
      <c r="S93" s="69"/>
      <c r="T93" s="77"/>
      <c r="U93" s="62"/>
      <c r="V93" s="62"/>
      <c r="W93" s="62"/>
      <c r="X93" s="62"/>
      <c r="Y93" s="62"/>
      <c r="Z93" s="61"/>
      <c r="AA93" s="61"/>
      <c r="AB93" s="61"/>
      <c r="AC93" s="61"/>
      <c r="AD93" s="61"/>
      <c r="AE93" s="61"/>
      <c r="AF93" s="61"/>
      <c r="AG93" s="61"/>
    </row>
    <row r="94" spans="2:33" ht="75">
      <c r="B94" s="13">
        <v>90</v>
      </c>
      <c r="C94" s="37" t="s">
        <v>193</v>
      </c>
      <c r="D94" s="18" t="s">
        <v>194</v>
      </c>
      <c r="E94" s="36" t="s">
        <v>212</v>
      </c>
      <c r="F94" s="19">
        <v>100</v>
      </c>
      <c r="G94" s="13" t="s">
        <v>199</v>
      </c>
      <c r="H94" s="13" t="s">
        <v>53</v>
      </c>
      <c r="I94" s="13"/>
      <c r="J94" s="13"/>
      <c r="K94" s="13"/>
      <c r="L94" s="30">
        <v>100</v>
      </c>
      <c r="M94" s="15">
        <v>0</v>
      </c>
      <c r="N94" s="15">
        <v>29357</v>
      </c>
      <c r="O94" s="21">
        <v>100</v>
      </c>
      <c r="P94" s="15">
        <v>29357</v>
      </c>
      <c r="Q94" s="68"/>
      <c r="R94" s="69"/>
      <c r="S94" s="69"/>
      <c r="T94" s="77"/>
      <c r="U94" s="62"/>
      <c r="V94" s="62"/>
      <c r="W94" s="62"/>
      <c r="X94" s="62"/>
      <c r="Y94" s="62"/>
      <c r="Z94" s="61"/>
      <c r="AA94" s="61"/>
      <c r="AB94" s="61"/>
      <c r="AC94" s="61"/>
      <c r="AD94" s="61"/>
      <c r="AE94" s="61"/>
      <c r="AF94" s="61"/>
      <c r="AG94" s="61"/>
    </row>
    <row r="95" spans="2:33" ht="75">
      <c r="B95" s="13">
        <v>91</v>
      </c>
      <c r="C95" s="37" t="s">
        <v>197</v>
      </c>
      <c r="D95" s="18" t="s">
        <v>195</v>
      </c>
      <c r="E95" s="36" t="s">
        <v>212</v>
      </c>
      <c r="F95" s="19">
        <v>100</v>
      </c>
      <c r="G95" s="13" t="s">
        <v>196</v>
      </c>
      <c r="H95" s="13" t="s">
        <v>53</v>
      </c>
      <c r="I95" s="13"/>
      <c r="J95" s="13"/>
      <c r="K95" s="13"/>
      <c r="L95" s="30">
        <v>100</v>
      </c>
      <c r="M95" s="15">
        <v>0</v>
      </c>
      <c r="N95" s="15">
        <v>3933</v>
      </c>
      <c r="O95" s="21">
        <v>100</v>
      </c>
      <c r="P95" s="15">
        <v>3933</v>
      </c>
      <c r="Q95" s="70"/>
      <c r="R95" s="69"/>
      <c r="S95" s="69"/>
      <c r="T95" s="77"/>
      <c r="U95" s="62"/>
      <c r="V95" s="62"/>
      <c r="W95" s="62"/>
      <c r="X95" s="62"/>
      <c r="Y95" s="62"/>
      <c r="Z95" s="61"/>
      <c r="AA95" s="61"/>
      <c r="AB95" s="61"/>
      <c r="AC95" s="61"/>
      <c r="AD95" s="61"/>
      <c r="AE95" s="61"/>
      <c r="AF95" s="61"/>
      <c r="AG95" s="61"/>
    </row>
    <row r="96" spans="2:33" ht="91.5" customHeight="1">
      <c r="B96" s="13">
        <v>92</v>
      </c>
      <c r="C96" s="37" t="s">
        <v>191</v>
      </c>
      <c r="D96" s="18" t="s">
        <v>74</v>
      </c>
      <c r="E96" s="36" t="s">
        <v>212</v>
      </c>
      <c r="F96" s="19">
        <v>100</v>
      </c>
      <c r="G96" s="13" t="s">
        <v>198</v>
      </c>
      <c r="H96" s="13" t="s">
        <v>53</v>
      </c>
      <c r="I96" s="13"/>
      <c r="J96" s="13"/>
      <c r="K96" s="13"/>
      <c r="L96" s="30">
        <v>100</v>
      </c>
      <c r="M96" s="15">
        <v>0</v>
      </c>
      <c r="N96" s="15">
        <v>4378</v>
      </c>
      <c r="O96" s="21">
        <v>100</v>
      </c>
      <c r="P96" s="15">
        <v>4378</v>
      </c>
      <c r="Q96" s="70"/>
      <c r="R96" s="69"/>
      <c r="S96" s="69"/>
      <c r="T96" s="77"/>
      <c r="U96" s="62"/>
      <c r="V96" s="62"/>
      <c r="W96" s="62"/>
      <c r="X96" s="62"/>
      <c r="Y96" s="62"/>
      <c r="Z96" s="61"/>
      <c r="AA96" s="61"/>
      <c r="AB96" s="61"/>
      <c r="AC96" s="61"/>
      <c r="AD96" s="61"/>
      <c r="AE96" s="61"/>
      <c r="AF96" s="61"/>
      <c r="AG96" s="61"/>
    </row>
    <row r="97" spans="2:33" ht="75">
      <c r="B97" s="13">
        <v>93</v>
      </c>
      <c r="C97" s="37" t="s">
        <v>130</v>
      </c>
      <c r="D97" s="18" t="s">
        <v>81</v>
      </c>
      <c r="E97" s="18" t="s">
        <v>213</v>
      </c>
      <c r="F97" s="19">
        <v>100</v>
      </c>
      <c r="G97" s="13" t="s">
        <v>82</v>
      </c>
      <c r="H97" s="13" t="s">
        <v>53</v>
      </c>
      <c r="I97" s="13" t="s">
        <v>233</v>
      </c>
      <c r="J97" s="22">
        <v>354535</v>
      </c>
      <c r="K97" s="22">
        <v>354535</v>
      </c>
      <c r="L97" s="22">
        <v>100</v>
      </c>
      <c r="M97" s="22">
        <v>518.07696</v>
      </c>
      <c r="N97" s="16">
        <v>52767</v>
      </c>
      <c r="O97" s="21">
        <v>100</v>
      </c>
      <c r="P97" s="15">
        <f>52248659.43/1000</f>
        <v>52248.65943</v>
      </c>
      <c r="Q97" s="69"/>
      <c r="R97" s="69"/>
      <c r="S97" s="69"/>
      <c r="T97" s="77"/>
      <c r="U97" s="62"/>
      <c r="V97" s="62"/>
      <c r="W97" s="62"/>
      <c r="X97" s="62"/>
      <c r="Y97" s="62"/>
      <c r="Z97" s="61"/>
      <c r="AA97" s="61"/>
      <c r="AB97" s="61"/>
      <c r="AC97" s="61"/>
      <c r="AD97" s="61"/>
      <c r="AE97" s="61"/>
      <c r="AF97" s="61"/>
      <c r="AG97" s="61"/>
    </row>
    <row r="98" spans="2:33" ht="75">
      <c r="B98" s="13">
        <v>94</v>
      </c>
      <c r="C98" s="37" t="s">
        <v>17</v>
      </c>
      <c r="D98" s="18" t="s">
        <v>85</v>
      </c>
      <c r="E98" s="18" t="s">
        <v>213</v>
      </c>
      <c r="F98" s="19">
        <v>100</v>
      </c>
      <c r="G98" s="13" t="s">
        <v>84</v>
      </c>
      <c r="H98" s="13" t="s">
        <v>53</v>
      </c>
      <c r="I98" s="13" t="s">
        <v>233</v>
      </c>
      <c r="J98" s="22">
        <v>79049</v>
      </c>
      <c r="K98" s="22">
        <v>132835</v>
      </c>
      <c r="L98" s="30">
        <f>J98/K98*100</f>
        <v>59.509165506078965</v>
      </c>
      <c r="M98" s="15">
        <v>4814.95605</v>
      </c>
      <c r="N98" s="16">
        <v>50242</v>
      </c>
      <c r="O98" s="21">
        <v>67.208484136778</v>
      </c>
      <c r="P98" s="15">
        <f>28951930.55/1000</f>
        <v>28951.93055</v>
      </c>
      <c r="Q98" s="69"/>
      <c r="R98" s="69"/>
      <c r="S98" s="69"/>
      <c r="T98" s="77"/>
      <c r="U98" s="62"/>
      <c r="V98" s="62"/>
      <c r="W98" s="62"/>
      <c r="X98" s="62"/>
      <c r="Y98" s="62"/>
      <c r="Z98" s="61"/>
      <c r="AA98" s="61"/>
      <c r="AB98" s="61"/>
      <c r="AC98" s="61"/>
      <c r="AD98" s="61"/>
      <c r="AE98" s="61"/>
      <c r="AF98" s="61"/>
      <c r="AG98" s="61"/>
    </row>
    <row r="99" spans="2:33" ht="75">
      <c r="B99" s="13">
        <v>95</v>
      </c>
      <c r="C99" s="37" t="s">
        <v>125</v>
      </c>
      <c r="D99" s="18" t="s">
        <v>83</v>
      </c>
      <c r="E99" s="18" t="s">
        <v>213</v>
      </c>
      <c r="F99" s="20">
        <v>100</v>
      </c>
      <c r="G99" s="13" t="s">
        <v>84</v>
      </c>
      <c r="H99" s="13" t="s">
        <v>53</v>
      </c>
      <c r="I99" s="13" t="s">
        <v>233</v>
      </c>
      <c r="J99" s="22">
        <v>30000</v>
      </c>
      <c r="K99" s="22">
        <v>132835</v>
      </c>
      <c r="L99" s="30">
        <f>J99/K99*100</f>
        <v>22.58440922949524</v>
      </c>
      <c r="M99" s="15">
        <v>0</v>
      </c>
      <c r="N99" s="16">
        <v>50242</v>
      </c>
      <c r="O99" s="21">
        <v>18.897306874726326</v>
      </c>
      <c r="P99" s="15">
        <f>9494384.92/1000</f>
        <v>9494.38492</v>
      </c>
      <c r="Q99" s="69"/>
      <c r="R99" s="69"/>
      <c r="S99" s="69"/>
      <c r="T99" s="77"/>
      <c r="U99" s="62"/>
      <c r="V99" s="62"/>
      <c r="W99" s="62"/>
      <c r="X99" s="62"/>
      <c r="Y99" s="62"/>
      <c r="Z99" s="61"/>
      <c r="AA99" s="61"/>
      <c r="AB99" s="61"/>
      <c r="AC99" s="61"/>
      <c r="AD99" s="61"/>
      <c r="AE99" s="61"/>
      <c r="AF99" s="61"/>
      <c r="AG99" s="61"/>
    </row>
    <row r="100" spans="2:33" ht="75">
      <c r="B100" s="13">
        <v>96</v>
      </c>
      <c r="C100" s="37" t="s">
        <v>126</v>
      </c>
      <c r="D100" s="18" t="s">
        <v>83</v>
      </c>
      <c r="E100" s="18" t="s">
        <v>213</v>
      </c>
      <c r="F100" s="20">
        <v>100</v>
      </c>
      <c r="G100" s="13" t="s">
        <v>84</v>
      </c>
      <c r="H100" s="13" t="s">
        <v>53</v>
      </c>
      <c r="I100" s="13" t="s">
        <v>233</v>
      </c>
      <c r="J100" s="22">
        <v>6687</v>
      </c>
      <c r="K100" s="22">
        <v>132835</v>
      </c>
      <c r="L100" s="30">
        <f>J100/K100*100</f>
        <v>5.034064817254489</v>
      </c>
      <c r="M100" s="15">
        <v>0</v>
      </c>
      <c r="N100" s="16">
        <v>50242</v>
      </c>
      <c r="O100" s="21">
        <v>6.834868317344054</v>
      </c>
      <c r="P100" s="15">
        <f>3433974.54/1000</f>
        <v>3433.97454</v>
      </c>
      <c r="Q100" s="69"/>
      <c r="R100" s="69"/>
      <c r="S100" s="69"/>
      <c r="T100" s="77"/>
      <c r="U100" s="62"/>
      <c r="V100" s="62"/>
      <c r="W100" s="62"/>
      <c r="X100" s="62"/>
      <c r="Y100" s="62"/>
      <c r="Z100" s="61"/>
      <c r="AA100" s="61"/>
      <c r="AB100" s="61"/>
      <c r="AC100" s="61"/>
      <c r="AD100" s="61"/>
      <c r="AE100" s="61"/>
      <c r="AF100" s="61"/>
      <c r="AG100" s="61"/>
    </row>
    <row r="101" spans="2:33" ht="75">
      <c r="B101" s="13">
        <v>97</v>
      </c>
      <c r="C101" s="37" t="s">
        <v>124</v>
      </c>
      <c r="D101" s="18" t="s">
        <v>83</v>
      </c>
      <c r="E101" s="18" t="s">
        <v>213</v>
      </c>
      <c r="F101" s="20">
        <v>100</v>
      </c>
      <c r="G101" s="13" t="s">
        <v>84</v>
      </c>
      <c r="H101" s="13" t="s">
        <v>53</v>
      </c>
      <c r="I101" s="13" t="s">
        <v>233</v>
      </c>
      <c r="J101" s="22">
        <v>17099</v>
      </c>
      <c r="K101" s="22">
        <v>132835</v>
      </c>
      <c r="L101" s="30">
        <f>J101/K101*100</f>
        <v>12.872360447171301</v>
      </c>
      <c r="M101" s="15">
        <v>0</v>
      </c>
      <c r="N101" s="16">
        <v>50242</v>
      </c>
      <c r="O101" s="21">
        <v>7.0597521396441225</v>
      </c>
      <c r="P101" s="15">
        <f>3546960.67/1000</f>
        <v>3546.96067</v>
      </c>
      <c r="Q101" s="69"/>
      <c r="R101" s="69"/>
      <c r="S101" s="69"/>
      <c r="T101" s="77"/>
      <c r="U101" s="62"/>
      <c r="V101" s="62"/>
      <c r="W101" s="62"/>
      <c r="X101" s="62"/>
      <c r="Y101" s="62"/>
      <c r="Z101" s="61"/>
      <c r="AA101" s="61"/>
      <c r="AB101" s="61"/>
      <c r="AC101" s="61"/>
      <c r="AD101" s="61"/>
      <c r="AE101" s="61"/>
      <c r="AF101" s="61"/>
      <c r="AG101" s="61"/>
    </row>
    <row r="102" spans="2:33" ht="90.75" customHeight="1">
      <c r="B102" s="13">
        <v>98</v>
      </c>
      <c r="C102" s="40" t="s">
        <v>123</v>
      </c>
      <c r="D102" s="18" t="s">
        <v>78</v>
      </c>
      <c r="E102" s="18" t="s">
        <v>219</v>
      </c>
      <c r="F102" s="19">
        <v>100</v>
      </c>
      <c r="G102" s="13" t="s">
        <v>79</v>
      </c>
      <c r="H102" s="13" t="s">
        <v>53</v>
      </c>
      <c r="I102" s="13" t="s">
        <v>51</v>
      </c>
      <c r="J102" s="13">
        <v>8852</v>
      </c>
      <c r="K102" s="13">
        <v>8852</v>
      </c>
      <c r="L102" s="22">
        <v>100</v>
      </c>
      <c r="M102" s="31">
        <v>1493</v>
      </c>
      <c r="N102" s="16">
        <v>7202</v>
      </c>
      <c r="O102" s="21">
        <v>100</v>
      </c>
      <c r="P102" s="16">
        <v>5709</v>
      </c>
      <c r="Q102" s="69"/>
      <c r="R102" s="69"/>
      <c r="S102" s="69"/>
      <c r="T102" s="77"/>
      <c r="U102" s="62"/>
      <c r="V102" s="62"/>
      <c r="W102" s="62"/>
      <c r="X102" s="62"/>
      <c r="Y102" s="62"/>
      <c r="Z102" s="61"/>
      <c r="AA102" s="61"/>
      <c r="AB102" s="61"/>
      <c r="AC102" s="61"/>
      <c r="AD102" s="61"/>
      <c r="AE102" s="61"/>
      <c r="AF102" s="61"/>
      <c r="AG102" s="61"/>
    </row>
    <row r="103" spans="2:33" ht="90.75" customHeight="1">
      <c r="B103" s="13">
        <v>99</v>
      </c>
      <c r="C103" s="40" t="s">
        <v>185</v>
      </c>
      <c r="D103" s="18" t="s">
        <v>226</v>
      </c>
      <c r="E103" s="18" t="s">
        <v>219</v>
      </c>
      <c r="F103" s="19">
        <v>100</v>
      </c>
      <c r="G103" s="13" t="s">
        <v>230</v>
      </c>
      <c r="H103" s="13" t="s">
        <v>53</v>
      </c>
      <c r="I103" s="13" t="s">
        <v>51</v>
      </c>
      <c r="J103" s="13">
        <v>1100</v>
      </c>
      <c r="K103" s="13">
        <v>3505</v>
      </c>
      <c r="L103" s="30">
        <f>J103/K103*100</f>
        <v>31.383737517831666</v>
      </c>
      <c r="M103" s="32">
        <v>2865</v>
      </c>
      <c r="N103" s="16">
        <v>77981</v>
      </c>
      <c r="O103" s="21">
        <v>30.681832754132415</v>
      </c>
      <c r="P103" s="16">
        <v>21061</v>
      </c>
      <c r="Q103" s="69"/>
      <c r="R103" s="69"/>
      <c r="S103" s="69"/>
      <c r="T103" s="77"/>
      <c r="U103" s="62"/>
      <c r="V103" s="62"/>
      <c r="W103" s="62"/>
      <c r="X103" s="62"/>
      <c r="Y103" s="62"/>
      <c r="Z103" s="61"/>
      <c r="AA103" s="61"/>
      <c r="AB103" s="61"/>
      <c r="AC103" s="61"/>
      <c r="AD103" s="61"/>
      <c r="AE103" s="61"/>
      <c r="AF103" s="61"/>
      <c r="AG103" s="61"/>
    </row>
    <row r="104" spans="2:33" ht="90">
      <c r="B104" s="13">
        <v>100</v>
      </c>
      <c r="C104" s="37" t="s">
        <v>186</v>
      </c>
      <c r="D104" s="18" t="s">
        <v>226</v>
      </c>
      <c r="E104" s="18" t="s">
        <v>219</v>
      </c>
      <c r="F104" s="19">
        <v>100</v>
      </c>
      <c r="G104" s="13" t="s">
        <v>230</v>
      </c>
      <c r="H104" s="13" t="s">
        <v>53</v>
      </c>
      <c r="I104" s="13" t="s">
        <v>51</v>
      </c>
      <c r="J104" s="13">
        <v>450</v>
      </c>
      <c r="K104" s="13">
        <v>3505</v>
      </c>
      <c r="L104" s="30">
        <f aca="true" t="shared" si="2" ref="L104:L109">J104/K104*100</f>
        <v>12.838801711840228</v>
      </c>
      <c r="M104" s="31">
        <v>0</v>
      </c>
      <c r="N104" s="16">
        <v>77981</v>
      </c>
      <c r="O104" s="21">
        <v>11.12706941434452</v>
      </c>
      <c r="P104" s="16">
        <v>8677</v>
      </c>
      <c r="Q104" s="69"/>
      <c r="R104" s="69"/>
      <c r="S104" s="69"/>
      <c r="T104" s="77"/>
      <c r="U104" s="62"/>
      <c r="V104" s="62"/>
      <c r="W104" s="62"/>
      <c r="X104" s="62"/>
      <c r="Y104" s="62"/>
      <c r="Z104" s="61"/>
      <c r="AA104" s="61"/>
      <c r="AB104" s="61"/>
      <c r="AC104" s="61"/>
      <c r="AD104" s="61"/>
      <c r="AE104" s="61"/>
      <c r="AF104" s="61"/>
      <c r="AG104" s="61"/>
    </row>
    <row r="105" spans="2:33" ht="90">
      <c r="B105" s="13">
        <v>101</v>
      </c>
      <c r="C105" s="40" t="s">
        <v>187</v>
      </c>
      <c r="D105" s="18" t="s">
        <v>226</v>
      </c>
      <c r="E105" s="18" t="s">
        <v>219</v>
      </c>
      <c r="F105" s="19">
        <v>100</v>
      </c>
      <c r="G105" s="13" t="s">
        <v>230</v>
      </c>
      <c r="H105" s="13" t="s">
        <v>53</v>
      </c>
      <c r="I105" s="13" t="s">
        <v>51</v>
      </c>
      <c r="J105" s="13">
        <v>332</v>
      </c>
      <c r="K105" s="13">
        <v>3505</v>
      </c>
      <c r="L105" s="30">
        <f t="shared" si="2"/>
        <v>9.472182596291013</v>
      </c>
      <c r="M105" s="31">
        <v>0</v>
      </c>
      <c r="N105" s="16">
        <v>77981</v>
      </c>
      <c r="O105" s="21">
        <v>6.222980427409799</v>
      </c>
      <c r="P105" s="16">
        <v>5010</v>
      </c>
      <c r="Q105" s="69"/>
      <c r="R105" s="69"/>
      <c r="S105" s="69"/>
      <c r="T105" s="77"/>
      <c r="U105" s="62"/>
      <c r="V105" s="62"/>
      <c r="W105" s="62"/>
      <c r="X105" s="62"/>
      <c r="Y105" s="62"/>
      <c r="Z105" s="61"/>
      <c r="AA105" s="61"/>
      <c r="AB105" s="61"/>
      <c r="AC105" s="61"/>
      <c r="AD105" s="61"/>
      <c r="AE105" s="61"/>
      <c r="AF105" s="61"/>
      <c r="AG105" s="61"/>
    </row>
    <row r="106" spans="2:33" ht="90">
      <c r="B106" s="13">
        <v>102</v>
      </c>
      <c r="C106" s="40" t="s">
        <v>188</v>
      </c>
      <c r="D106" s="18" t="s">
        <v>226</v>
      </c>
      <c r="E106" s="18" t="s">
        <v>219</v>
      </c>
      <c r="F106" s="19">
        <v>100</v>
      </c>
      <c r="G106" s="13" t="s">
        <v>230</v>
      </c>
      <c r="H106" s="13" t="s">
        <v>53</v>
      </c>
      <c r="I106" s="13" t="s">
        <v>51</v>
      </c>
      <c r="J106" s="13">
        <v>530</v>
      </c>
      <c r="K106" s="13">
        <v>3505</v>
      </c>
      <c r="L106" s="30">
        <f t="shared" si="2"/>
        <v>15.121255349500714</v>
      </c>
      <c r="M106" s="31">
        <v>2073</v>
      </c>
      <c r="N106" s="16">
        <v>77981</v>
      </c>
      <c r="O106" s="21">
        <v>17.28066304362631</v>
      </c>
      <c r="P106" s="16">
        <v>11141</v>
      </c>
      <c r="Q106" s="69"/>
      <c r="R106" s="69"/>
      <c r="S106" s="69"/>
      <c r="T106" s="77"/>
      <c r="U106" s="62"/>
      <c r="V106" s="62"/>
      <c r="W106" s="62"/>
      <c r="X106" s="62"/>
      <c r="Y106" s="62"/>
      <c r="Z106" s="61"/>
      <c r="AA106" s="61"/>
      <c r="AB106" s="61"/>
      <c r="AC106" s="61"/>
      <c r="AD106" s="61"/>
      <c r="AE106" s="61"/>
      <c r="AF106" s="61"/>
      <c r="AG106" s="61"/>
    </row>
    <row r="107" spans="2:33" ht="90">
      <c r="B107" s="13">
        <v>103</v>
      </c>
      <c r="C107" s="40" t="s">
        <v>180</v>
      </c>
      <c r="D107" s="18" t="s">
        <v>226</v>
      </c>
      <c r="E107" s="18" t="s">
        <v>219</v>
      </c>
      <c r="F107" s="19">
        <v>100</v>
      </c>
      <c r="G107" s="13" t="s">
        <v>230</v>
      </c>
      <c r="H107" s="13" t="s">
        <v>53</v>
      </c>
      <c r="I107" s="13" t="s">
        <v>51</v>
      </c>
      <c r="J107" s="13">
        <v>195</v>
      </c>
      <c r="K107" s="13">
        <v>3505</v>
      </c>
      <c r="L107" s="30">
        <f t="shared" si="2"/>
        <v>5.563480741797433</v>
      </c>
      <c r="M107" s="32">
        <v>0</v>
      </c>
      <c r="N107" s="16">
        <v>77981</v>
      </c>
      <c r="O107" s="21">
        <v>5.67702389043485</v>
      </c>
      <c r="P107" s="16">
        <v>4427</v>
      </c>
      <c r="Q107" s="69"/>
      <c r="R107" s="69"/>
      <c r="S107" s="69"/>
      <c r="T107" s="77"/>
      <c r="U107" s="62"/>
      <c r="V107" s="62"/>
      <c r="W107" s="62"/>
      <c r="X107" s="62"/>
      <c r="Y107" s="62"/>
      <c r="Z107" s="61"/>
      <c r="AA107" s="61"/>
      <c r="AB107" s="61"/>
      <c r="AC107" s="61"/>
      <c r="AD107" s="61"/>
      <c r="AE107" s="61"/>
      <c r="AF107" s="61"/>
      <c r="AG107" s="61"/>
    </row>
    <row r="108" spans="2:33" ht="69.75" customHeight="1">
      <c r="B108" s="13">
        <v>104</v>
      </c>
      <c r="C108" s="40" t="s">
        <v>113</v>
      </c>
      <c r="D108" s="18" t="s">
        <v>226</v>
      </c>
      <c r="E108" s="18" t="s">
        <v>219</v>
      </c>
      <c r="F108" s="19">
        <v>100</v>
      </c>
      <c r="G108" s="13" t="s">
        <v>230</v>
      </c>
      <c r="H108" s="13" t="s">
        <v>53</v>
      </c>
      <c r="I108" s="13" t="s">
        <v>51</v>
      </c>
      <c r="J108" s="13">
        <v>385</v>
      </c>
      <c r="K108" s="13">
        <v>3505</v>
      </c>
      <c r="L108" s="30">
        <f t="shared" si="2"/>
        <v>10.984308131241084</v>
      </c>
      <c r="M108" s="32">
        <v>721</v>
      </c>
      <c r="N108" s="16">
        <v>77981</v>
      </c>
      <c r="O108" s="21">
        <v>13.384029443069464</v>
      </c>
      <c r="P108" s="16">
        <v>9716</v>
      </c>
      <c r="Q108" s="69"/>
      <c r="R108" s="69"/>
      <c r="S108" s="69"/>
      <c r="T108" s="77"/>
      <c r="U108" s="62"/>
      <c r="V108" s="62"/>
      <c r="W108" s="62"/>
      <c r="X108" s="62"/>
      <c r="Y108" s="62"/>
      <c r="Z108" s="61"/>
      <c r="AA108" s="61"/>
      <c r="AB108" s="61"/>
      <c r="AC108" s="61"/>
      <c r="AD108" s="61"/>
      <c r="AE108" s="61"/>
      <c r="AF108" s="61"/>
      <c r="AG108" s="61"/>
    </row>
    <row r="109" spans="2:33" ht="90">
      <c r="B109" s="13">
        <v>105</v>
      </c>
      <c r="C109" s="40" t="s">
        <v>189</v>
      </c>
      <c r="D109" s="18" t="s">
        <v>226</v>
      </c>
      <c r="E109" s="18" t="s">
        <v>219</v>
      </c>
      <c r="F109" s="19">
        <v>100</v>
      </c>
      <c r="G109" s="13" t="s">
        <v>230</v>
      </c>
      <c r="H109" s="13" t="s">
        <v>53</v>
      </c>
      <c r="I109" s="13" t="s">
        <v>51</v>
      </c>
      <c r="J109" s="13">
        <v>513</v>
      </c>
      <c r="K109" s="13">
        <v>3505</v>
      </c>
      <c r="L109" s="30">
        <f t="shared" si="2"/>
        <v>14.636233951497859</v>
      </c>
      <c r="M109" s="32">
        <v>1691</v>
      </c>
      <c r="N109" s="16">
        <v>77981</v>
      </c>
      <c r="O109" s="21">
        <v>15.760249291494082</v>
      </c>
      <c r="P109" s="16">
        <v>10599</v>
      </c>
      <c r="Q109" s="69"/>
      <c r="R109" s="69"/>
      <c r="S109" s="69"/>
      <c r="T109" s="77"/>
      <c r="U109" s="62"/>
      <c r="V109" s="62"/>
      <c r="W109" s="62"/>
      <c r="X109" s="62"/>
      <c r="Y109" s="62"/>
      <c r="Z109" s="61"/>
      <c r="AA109" s="61"/>
      <c r="AB109" s="61"/>
      <c r="AC109" s="61"/>
      <c r="AD109" s="61"/>
      <c r="AE109" s="61"/>
      <c r="AF109" s="61"/>
      <c r="AG109" s="61"/>
    </row>
    <row r="110" spans="2:33" ht="75">
      <c r="B110" s="13">
        <v>106</v>
      </c>
      <c r="C110" s="40" t="s">
        <v>121</v>
      </c>
      <c r="D110" s="18" t="s">
        <v>74</v>
      </c>
      <c r="E110" s="18" t="s">
        <v>212</v>
      </c>
      <c r="F110" s="19">
        <v>100</v>
      </c>
      <c r="G110" s="13" t="s">
        <v>77</v>
      </c>
      <c r="H110" s="13" t="s">
        <v>53</v>
      </c>
      <c r="I110" s="13" t="s">
        <v>51</v>
      </c>
      <c r="J110" s="41">
        <v>427</v>
      </c>
      <c r="K110" s="13">
        <v>6320</v>
      </c>
      <c r="L110" s="30">
        <f>J110/K110*100</f>
        <v>6.756329113924051</v>
      </c>
      <c r="M110" s="39">
        <v>6157.56</v>
      </c>
      <c r="N110" s="56">
        <v>137438</v>
      </c>
      <c r="O110" s="21">
        <v>8.023581542222676</v>
      </c>
      <c r="P110" s="39">
        <f>2705.89+2164</f>
        <v>4869.889999999999</v>
      </c>
      <c r="Q110" s="68"/>
      <c r="R110" s="62"/>
      <c r="S110" s="62"/>
      <c r="T110" s="77"/>
      <c r="U110" s="62"/>
      <c r="V110" s="62"/>
      <c r="W110" s="62"/>
      <c r="X110" s="62"/>
      <c r="Y110" s="62"/>
      <c r="Z110" s="61"/>
      <c r="AA110" s="61"/>
      <c r="AB110" s="61"/>
      <c r="AC110" s="61"/>
      <c r="AD110" s="61"/>
      <c r="AE110" s="61"/>
      <c r="AF110" s="61"/>
      <c r="AG110" s="61"/>
    </row>
    <row r="111" spans="2:33" ht="75" customHeight="1">
      <c r="B111" s="13">
        <v>107</v>
      </c>
      <c r="C111" s="37" t="s">
        <v>76</v>
      </c>
      <c r="D111" s="18" t="s">
        <v>74</v>
      </c>
      <c r="E111" s="18" t="s">
        <v>212</v>
      </c>
      <c r="F111" s="19">
        <v>100</v>
      </c>
      <c r="G111" s="13" t="s">
        <v>77</v>
      </c>
      <c r="H111" s="13" t="s">
        <v>53</v>
      </c>
      <c r="I111" s="13" t="s">
        <v>51</v>
      </c>
      <c r="J111" s="41">
        <v>402</v>
      </c>
      <c r="K111" s="13">
        <v>6320</v>
      </c>
      <c r="L111" s="30">
        <f>J111/K111*100</f>
        <v>6.360759493670887</v>
      </c>
      <c r="M111" s="39">
        <v>67.34</v>
      </c>
      <c r="N111" s="56">
        <v>137438</v>
      </c>
      <c r="O111" s="21">
        <v>4.2748948616830855</v>
      </c>
      <c r="P111" s="39">
        <v>5807.99</v>
      </c>
      <c r="Q111" s="70"/>
      <c r="R111" s="62"/>
      <c r="S111" s="62"/>
      <c r="T111" s="77"/>
      <c r="U111" s="62"/>
      <c r="V111" s="62"/>
      <c r="W111" s="62"/>
      <c r="X111" s="62"/>
      <c r="Y111" s="62"/>
      <c r="Z111" s="61"/>
      <c r="AA111" s="61"/>
      <c r="AB111" s="61"/>
      <c r="AC111" s="61"/>
      <c r="AD111" s="61"/>
      <c r="AE111" s="61"/>
      <c r="AF111" s="61"/>
      <c r="AG111" s="61"/>
    </row>
    <row r="112" spans="2:33" ht="77.25" customHeight="1">
      <c r="B112" s="13">
        <v>108</v>
      </c>
      <c r="C112" s="37" t="s">
        <v>73</v>
      </c>
      <c r="D112" s="18" t="s">
        <v>74</v>
      </c>
      <c r="E112" s="18" t="s">
        <v>212</v>
      </c>
      <c r="F112" s="19">
        <v>100</v>
      </c>
      <c r="G112" s="13" t="s">
        <v>77</v>
      </c>
      <c r="H112" s="13" t="s">
        <v>53</v>
      </c>
      <c r="I112" s="13" t="s">
        <v>51</v>
      </c>
      <c r="J112" s="41">
        <v>565</v>
      </c>
      <c r="K112" s="13">
        <v>6320</v>
      </c>
      <c r="L112" s="30">
        <f aca="true" t="shared" si="3" ref="L112:L118">J112/K112*100</f>
        <v>8.93987341772152</v>
      </c>
      <c r="M112" s="39">
        <v>0</v>
      </c>
      <c r="N112" s="56">
        <v>137438</v>
      </c>
      <c r="O112" s="21">
        <v>4.915241781748861</v>
      </c>
      <c r="P112" s="39">
        <v>6755.41</v>
      </c>
      <c r="Q112" s="70"/>
      <c r="R112" s="62"/>
      <c r="S112" s="62"/>
      <c r="T112" s="77"/>
      <c r="U112" s="62"/>
      <c r="V112" s="62"/>
      <c r="W112" s="62"/>
      <c r="X112" s="62"/>
      <c r="Y112" s="62"/>
      <c r="Z112" s="61"/>
      <c r="AA112" s="61"/>
      <c r="AB112" s="61"/>
      <c r="AC112" s="61"/>
      <c r="AD112" s="61"/>
      <c r="AE112" s="61"/>
      <c r="AF112" s="61"/>
      <c r="AG112" s="61"/>
    </row>
    <row r="113" spans="2:33" ht="75">
      <c r="B113" s="13">
        <v>109</v>
      </c>
      <c r="C113" s="37" t="s">
        <v>75</v>
      </c>
      <c r="D113" s="18" t="s">
        <v>74</v>
      </c>
      <c r="E113" s="18" t="s">
        <v>212</v>
      </c>
      <c r="F113" s="19">
        <v>100</v>
      </c>
      <c r="G113" s="13" t="s">
        <v>77</v>
      </c>
      <c r="H113" s="13" t="s">
        <v>53</v>
      </c>
      <c r="I113" s="13" t="s">
        <v>51</v>
      </c>
      <c r="J113" s="41">
        <v>460</v>
      </c>
      <c r="K113" s="13">
        <v>6320</v>
      </c>
      <c r="L113" s="30">
        <f t="shared" si="3"/>
        <v>7.2784810126582276</v>
      </c>
      <c r="M113" s="39">
        <v>52.2</v>
      </c>
      <c r="N113" s="56">
        <v>137438</v>
      </c>
      <c r="O113" s="21">
        <v>5.135806691017041</v>
      </c>
      <c r="P113" s="39">
        <v>7006.35</v>
      </c>
      <c r="Q113" s="71"/>
      <c r="R113" s="62"/>
      <c r="S113" s="62"/>
      <c r="T113" s="77"/>
      <c r="U113" s="62"/>
      <c r="V113" s="62"/>
      <c r="W113" s="62"/>
      <c r="X113" s="62"/>
      <c r="Y113" s="62"/>
      <c r="Z113" s="61"/>
      <c r="AA113" s="61"/>
      <c r="AB113" s="61"/>
      <c r="AC113" s="61"/>
      <c r="AD113" s="61"/>
      <c r="AE113" s="61"/>
      <c r="AF113" s="61"/>
      <c r="AG113" s="61"/>
    </row>
    <row r="114" spans="2:33" ht="90">
      <c r="B114" s="13">
        <v>110</v>
      </c>
      <c r="C114" s="37" t="s">
        <v>122</v>
      </c>
      <c r="D114" s="18" t="s">
        <v>74</v>
      </c>
      <c r="E114" s="18" t="s">
        <v>212</v>
      </c>
      <c r="F114" s="19">
        <v>100</v>
      </c>
      <c r="G114" s="13" t="s">
        <v>77</v>
      </c>
      <c r="H114" s="13" t="s">
        <v>53</v>
      </c>
      <c r="I114" s="13" t="s">
        <v>51</v>
      </c>
      <c r="J114" s="41">
        <v>484</v>
      </c>
      <c r="K114" s="13">
        <v>6320</v>
      </c>
      <c r="L114" s="30">
        <f t="shared" si="3"/>
        <v>7.658227848101267</v>
      </c>
      <c r="M114" s="39">
        <v>0</v>
      </c>
      <c r="N114" s="56">
        <v>137438</v>
      </c>
      <c r="O114" s="21">
        <v>4.52038009866267</v>
      </c>
      <c r="P114" s="39">
        <v>6212.72</v>
      </c>
      <c r="Q114" s="72"/>
      <c r="R114" s="72"/>
      <c r="S114" s="69"/>
      <c r="T114" s="77"/>
      <c r="U114" s="62"/>
      <c r="V114" s="62"/>
      <c r="W114" s="62"/>
      <c r="X114" s="62"/>
      <c r="Y114" s="62"/>
      <c r="Z114" s="61"/>
      <c r="AA114" s="61"/>
      <c r="AB114" s="61"/>
      <c r="AC114" s="61"/>
      <c r="AD114" s="61"/>
      <c r="AE114" s="61"/>
      <c r="AF114" s="61"/>
      <c r="AG114" s="61"/>
    </row>
    <row r="115" spans="2:33" ht="75">
      <c r="B115" s="13">
        <v>111</v>
      </c>
      <c r="C115" s="44" t="s">
        <v>16</v>
      </c>
      <c r="D115" s="45" t="s">
        <v>74</v>
      </c>
      <c r="E115" s="18" t="s">
        <v>212</v>
      </c>
      <c r="F115" s="46">
        <v>100</v>
      </c>
      <c r="G115" s="34" t="s">
        <v>77</v>
      </c>
      <c r="H115" s="34" t="s">
        <v>53</v>
      </c>
      <c r="I115" s="34" t="s">
        <v>51</v>
      </c>
      <c r="J115" s="42">
        <v>959</v>
      </c>
      <c r="K115" s="13">
        <v>6320</v>
      </c>
      <c r="L115" s="30">
        <f t="shared" si="3"/>
        <v>15.174050632911392</v>
      </c>
      <c r="M115" s="43">
        <v>3943.15</v>
      </c>
      <c r="N115" s="56">
        <v>137438</v>
      </c>
      <c r="O115" s="21">
        <v>18.823949708232078</v>
      </c>
      <c r="P115" s="43">
        <v>21928.11</v>
      </c>
      <c r="Q115" s="69"/>
      <c r="R115" s="69"/>
      <c r="S115" s="69"/>
      <c r="T115" s="77"/>
      <c r="U115" s="62"/>
      <c r="V115" s="62"/>
      <c r="W115" s="62"/>
      <c r="X115" s="62"/>
      <c r="Y115" s="62"/>
      <c r="Z115" s="61"/>
      <c r="AA115" s="61"/>
      <c r="AB115" s="61"/>
      <c r="AC115" s="61"/>
      <c r="AD115" s="61"/>
      <c r="AE115" s="61"/>
      <c r="AF115" s="61"/>
      <c r="AG115" s="61"/>
    </row>
    <row r="116" spans="2:33" ht="75">
      <c r="B116" s="13">
        <v>112</v>
      </c>
      <c r="C116" s="11" t="s">
        <v>129</v>
      </c>
      <c r="D116" s="11" t="s">
        <v>74</v>
      </c>
      <c r="E116" s="11" t="s">
        <v>213</v>
      </c>
      <c r="F116" s="11">
        <v>100</v>
      </c>
      <c r="G116" s="12" t="s">
        <v>77</v>
      </c>
      <c r="H116" s="11" t="s">
        <v>53</v>
      </c>
      <c r="I116" s="11" t="s">
        <v>51</v>
      </c>
      <c r="J116" s="11">
        <v>1200</v>
      </c>
      <c r="K116" s="13">
        <v>6320</v>
      </c>
      <c r="L116" s="30">
        <f t="shared" si="3"/>
        <v>18.9873417721519</v>
      </c>
      <c r="M116" s="22">
        <v>11335.213169999999</v>
      </c>
      <c r="N116" s="56">
        <v>137438</v>
      </c>
      <c r="O116" s="21">
        <v>16.855755446092054</v>
      </c>
      <c r="P116" s="16">
        <v>11831</v>
      </c>
      <c r="Q116" s="64"/>
      <c r="R116" s="64"/>
      <c r="S116" s="64"/>
      <c r="T116" s="77"/>
      <c r="U116" s="62"/>
      <c r="V116" s="62"/>
      <c r="W116" s="62"/>
      <c r="X116" s="62"/>
      <c r="Y116" s="62"/>
      <c r="Z116" s="61"/>
      <c r="AA116" s="61"/>
      <c r="AB116" s="61"/>
      <c r="AC116" s="61"/>
      <c r="AD116" s="61"/>
      <c r="AE116" s="61"/>
      <c r="AF116" s="61"/>
      <c r="AG116" s="61"/>
    </row>
    <row r="117" spans="2:33" ht="75">
      <c r="B117" s="13">
        <v>113</v>
      </c>
      <c r="C117" s="11" t="s">
        <v>127</v>
      </c>
      <c r="D117" s="11" t="s">
        <v>74</v>
      </c>
      <c r="E117" s="11" t="s">
        <v>213</v>
      </c>
      <c r="F117" s="13">
        <v>100</v>
      </c>
      <c r="G117" s="11" t="s">
        <v>77</v>
      </c>
      <c r="H117" s="11" t="s">
        <v>53</v>
      </c>
      <c r="I117" s="11" t="s">
        <v>35</v>
      </c>
      <c r="J117" s="11">
        <v>650</v>
      </c>
      <c r="K117" s="13">
        <v>6320</v>
      </c>
      <c r="L117" s="30">
        <f t="shared" si="3"/>
        <v>10.284810126582279</v>
      </c>
      <c r="M117" s="15">
        <v>5133</v>
      </c>
      <c r="N117" s="56">
        <v>137438</v>
      </c>
      <c r="O117" s="21">
        <v>18.1529125860388</v>
      </c>
      <c r="P117" s="17">
        <v>19816</v>
      </c>
      <c r="Q117" s="64"/>
      <c r="R117" s="64"/>
      <c r="S117" s="64"/>
      <c r="T117" s="77"/>
      <c r="U117" s="62"/>
      <c r="V117" s="62"/>
      <c r="W117" s="62"/>
      <c r="X117" s="62"/>
      <c r="Y117" s="62"/>
      <c r="Z117" s="61"/>
      <c r="AA117" s="61"/>
      <c r="AB117" s="61"/>
      <c r="AC117" s="61"/>
      <c r="AD117" s="61"/>
      <c r="AE117" s="61"/>
      <c r="AF117" s="61"/>
      <c r="AG117" s="61"/>
    </row>
    <row r="118" spans="2:33" ht="77.25" customHeight="1">
      <c r="B118" s="13">
        <v>114</v>
      </c>
      <c r="C118" s="11" t="s">
        <v>128</v>
      </c>
      <c r="D118" s="11" t="s">
        <v>74</v>
      </c>
      <c r="E118" s="11" t="s">
        <v>213</v>
      </c>
      <c r="F118" s="11">
        <v>100</v>
      </c>
      <c r="G118" s="11" t="s">
        <v>77</v>
      </c>
      <c r="H118" s="11" t="s">
        <v>53</v>
      </c>
      <c r="I118" s="11" t="s">
        <v>35</v>
      </c>
      <c r="J118" s="11">
        <v>530</v>
      </c>
      <c r="K118" s="13">
        <v>6320</v>
      </c>
      <c r="L118" s="30">
        <f t="shared" si="3"/>
        <v>8.38607594936709</v>
      </c>
      <c r="M118" s="14">
        <v>3624</v>
      </c>
      <c r="N118" s="56">
        <v>137438</v>
      </c>
      <c r="O118" s="21">
        <v>12.799953433548216</v>
      </c>
      <c r="P118" s="14">
        <v>13968</v>
      </c>
      <c r="Q118" s="65"/>
      <c r="R118" s="65"/>
      <c r="S118" s="65"/>
      <c r="T118" s="78"/>
      <c r="U118" s="62"/>
      <c r="V118" s="62"/>
      <c r="W118" s="62"/>
      <c r="X118" s="62"/>
      <c r="Y118" s="62"/>
      <c r="Z118" s="61"/>
      <c r="AA118" s="61"/>
      <c r="AB118" s="61"/>
      <c r="AC118" s="61"/>
      <c r="AD118" s="61"/>
      <c r="AE118" s="61"/>
      <c r="AF118" s="61"/>
      <c r="AG118" s="61"/>
    </row>
    <row r="119" spans="2:33" ht="15">
      <c r="B119" s="8"/>
      <c r="C119" s="9"/>
      <c r="D119" s="8"/>
      <c r="E119" s="9"/>
      <c r="F119" s="9"/>
      <c r="G119" s="8"/>
      <c r="H119" s="8"/>
      <c r="I119" s="8"/>
      <c r="J119" s="8"/>
      <c r="K119" s="8"/>
      <c r="L119" s="8"/>
      <c r="M119" s="8"/>
      <c r="N119" s="8"/>
      <c r="O119" s="8"/>
      <c r="P119" s="10"/>
      <c r="Q119" s="61"/>
      <c r="R119" s="61"/>
      <c r="S119" s="61"/>
      <c r="T119" s="79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</row>
    <row r="120" spans="2:33" ht="15">
      <c r="B120" s="8"/>
      <c r="C120" s="8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0"/>
      <c r="Q120" s="61"/>
      <c r="R120" s="61"/>
      <c r="S120" s="61"/>
      <c r="T120" s="79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</row>
    <row r="121" spans="2:33" ht="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</row>
    <row r="122" spans="2:33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</row>
    <row r="123" spans="2:33" ht="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</row>
    <row r="124" spans="2:33" ht="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</row>
    <row r="125" spans="2:33" ht="15">
      <c r="B125" s="1"/>
      <c r="C125" s="1"/>
      <c r="D125" s="1"/>
      <c r="E125" s="1"/>
      <c r="F125" s="2"/>
      <c r="G125" s="2"/>
      <c r="H125" s="2"/>
      <c r="I125" s="2"/>
      <c r="J125" s="2"/>
      <c r="K125" s="2"/>
      <c r="L125" s="2"/>
      <c r="M125" s="2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</row>
    <row r="126" spans="2:33" ht="15">
      <c r="B126" s="1"/>
      <c r="C126" s="1"/>
      <c r="D126" s="1"/>
      <c r="E126" s="1"/>
      <c r="F126" s="2"/>
      <c r="G126" s="2"/>
      <c r="H126" s="2"/>
      <c r="I126" s="2"/>
      <c r="J126" s="2"/>
      <c r="K126" s="2"/>
      <c r="L126" s="2"/>
      <c r="M126" s="2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</row>
    <row r="127" spans="2:33" ht="15">
      <c r="B127" s="1"/>
      <c r="C127" s="1"/>
      <c r="D127" s="1"/>
      <c r="E127" s="1"/>
      <c r="F127" s="2"/>
      <c r="G127" s="2"/>
      <c r="H127" s="2"/>
      <c r="I127" s="2"/>
      <c r="J127" s="2"/>
      <c r="K127" s="2"/>
      <c r="L127" s="2"/>
      <c r="M127" s="2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</row>
    <row r="128" spans="2:33" ht="15">
      <c r="B128" s="1"/>
      <c r="C128" s="1"/>
      <c r="D128" s="1"/>
      <c r="E128" s="1"/>
      <c r="F128" s="2"/>
      <c r="G128" s="2"/>
      <c r="H128" s="2"/>
      <c r="I128" s="2"/>
      <c r="J128" s="2"/>
      <c r="K128" s="2"/>
      <c r="L128" s="2"/>
      <c r="M128" s="2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</row>
    <row r="129" spans="2:33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</row>
    <row r="130" spans="2:33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</row>
    <row r="131" spans="2:33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</row>
    <row r="132" spans="2:33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</row>
    <row r="133" spans="2:33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</row>
    <row r="134" spans="2:33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</row>
    <row r="135" spans="2:33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</row>
    <row r="136" spans="2:33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</row>
    <row r="137" spans="2:33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</row>
    <row r="138" spans="2:33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</row>
    <row r="139" spans="2:33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</row>
    <row r="140" spans="2:33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</row>
    <row r="141" spans="2:33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</row>
    <row r="142" spans="2:33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</row>
    <row r="143" spans="2:33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</row>
    <row r="144" spans="2:33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</row>
    <row r="145" spans="2:33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</row>
    <row r="146" spans="2:33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</row>
    <row r="147" spans="2:33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</row>
    <row r="148" spans="2:33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</row>
    <row r="149" spans="2:33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</row>
    <row r="150" spans="2:33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</row>
    <row r="151" spans="2:33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</row>
    <row r="152" spans="2:33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</row>
    <row r="153" spans="2:33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</row>
    <row r="154" spans="2:33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</row>
    <row r="155" spans="2:33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</row>
    <row r="156" spans="2:33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</row>
    <row r="157" spans="2:33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</row>
    <row r="158" spans="2:33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</row>
    <row r="159" spans="2:33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</row>
    <row r="160" spans="2:33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</row>
    <row r="161" spans="2:33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</row>
    <row r="162" spans="2:33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</row>
    <row r="163" spans="2:33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</row>
    <row r="164" spans="2:33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</row>
    <row r="165" spans="2:33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</row>
    <row r="166" spans="2:33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</row>
    <row r="167" spans="2:33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</row>
    <row r="168" spans="2:33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</row>
    <row r="169" spans="2:33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</row>
    <row r="170" spans="2:33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</row>
    <row r="171" spans="2:33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</row>
    <row r="172" spans="2:33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</row>
    <row r="173" spans="2:33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</row>
    <row r="174" spans="2:33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</row>
    <row r="175" spans="2:33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</row>
    <row r="176" spans="2:33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</row>
    <row r="177" spans="2:33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</row>
    <row r="178" spans="2:33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</row>
    <row r="179" spans="2:33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</row>
    <row r="180" spans="2:33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</row>
    <row r="181" spans="2:33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</row>
    <row r="182" spans="2:33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</row>
    <row r="183" spans="2:33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</row>
    <row r="184" spans="2:33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</row>
    <row r="185" spans="2:33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</row>
    <row r="186" spans="2:33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</row>
    <row r="187" spans="2:33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</row>
    <row r="188" spans="2:33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</row>
    <row r="189" spans="2:33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</row>
    <row r="190" spans="2:33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</row>
    <row r="191" spans="2:33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</row>
    <row r="192" spans="2:33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</row>
    <row r="193" spans="2:33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</row>
    <row r="194" spans="2:33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</row>
    <row r="195" spans="2:33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</row>
    <row r="196" spans="2:33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</row>
    <row r="197" spans="2:33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</row>
    <row r="198" spans="2:33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</row>
    <row r="199" spans="2:33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</row>
    <row r="200" spans="2:33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</row>
    <row r="201" spans="2:33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</row>
    <row r="202" spans="2:33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</row>
    <row r="203" spans="2:33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</row>
    <row r="204" spans="2:33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</row>
    <row r="205" spans="2:33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</row>
    <row r="206" spans="2:33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</row>
    <row r="207" spans="2:33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</row>
    <row r="208" spans="2:13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3:13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3:13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</sheetData>
  <sheetProtection/>
  <mergeCells count="17">
    <mergeCell ref="P16:P17"/>
    <mergeCell ref="C2:C3"/>
    <mergeCell ref="D2:D3"/>
    <mergeCell ref="E2:E3"/>
    <mergeCell ref="H16:H17"/>
    <mergeCell ref="F2:F3"/>
    <mergeCell ref="C16:C17"/>
    <mergeCell ref="B1:P1"/>
    <mergeCell ref="G2:H2"/>
    <mergeCell ref="I2:L2"/>
    <mergeCell ref="M2:O2"/>
    <mergeCell ref="P2:P3"/>
    <mergeCell ref="B16:B17"/>
    <mergeCell ref="D16:D17"/>
    <mergeCell ref="E16:E17"/>
    <mergeCell ref="B2:B3"/>
    <mergeCell ref="F16:F17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cp:lastPrinted>2018-08-23T12:42:45Z</cp:lastPrinted>
  <dcterms:created xsi:type="dcterms:W3CDTF">2017-06-07T15:52:31Z</dcterms:created>
  <dcterms:modified xsi:type="dcterms:W3CDTF">2019-04-02T07:14:40Z</dcterms:modified>
  <cp:category/>
  <cp:version/>
  <cp:contentType/>
  <cp:contentStatus/>
</cp:coreProperties>
</file>