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5" yWindow="-105" windowWidth="23250" windowHeight="12570" activeTab="3"/>
  </bookViews>
  <sheets>
    <sheet name="таблица 8" sheetId="1" r:id="rId1"/>
    <sheet name="таблица 9" sheetId="2" r:id="rId2"/>
    <sheet name="таблица 10" sheetId="8" r:id="rId3"/>
    <sheet name="таблица 11" sheetId="7" r:id="rId4"/>
  </sheets>
  <definedNames>
    <definedName name="_GoBack" localSheetId="3">'таблица 11'!$L$15</definedName>
    <definedName name="_xlnm.Print_Area" localSheetId="3">'таблица 11'!$A$1:$I$129</definedName>
    <definedName name="_xlnm.Print_Area" localSheetId="0">'таблица 8'!$A$1:$M$41</definedName>
    <definedName name="_xlnm.Print_Area" localSheetId="1">'таблица 9'!$A$1:$F$133</definedName>
  </definedNames>
  <calcPr calcId="152511"/>
</workbook>
</file>

<file path=xl/calcChain.xml><?xml version="1.0" encoding="utf-8"?>
<calcChain xmlns="http://schemas.openxmlformats.org/spreadsheetml/2006/main">
  <c r="J46" i="2" l="1"/>
  <c r="E40" i="2"/>
  <c r="E38" i="2"/>
  <c r="F38" i="2" l="1"/>
  <c r="F19" i="2"/>
  <c r="E19" i="2"/>
  <c r="E10" i="2"/>
  <c r="E9" i="2"/>
  <c r="J11" i="1" l="1"/>
  <c r="I11" i="2"/>
  <c r="J53" i="2" l="1"/>
  <c r="J61" i="2"/>
  <c r="I17" i="1" l="1"/>
  <c r="J17" i="1"/>
  <c r="J16" i="1"/>
  <c r="I16" i="1"/>
  <c r="H17" i="1"/>
  <c r="H16" i="1"/>
  <c r="I15" i="1"/>
  <c r="J14" i="1"/>
  <c r="I14" i="1"/>
  <c r="H13" i="1"/>
  <c r="J13" i="1"/>
  <c r="J12" i="1"/>
  <c r="H12" i="1"/>
  <c r="I13" i="1"/>
  <c r="I12" i="1"/>
  <c r="I11" i="1"/>
  <c r="H11" i="1"/>
  <c r="J10" i="1"/>
  <c r="I10" i="1"/>
  <c r="H10" i="1"/>
  <c r="J9" i="1"/>
  <c r="I9" i="1"/>
  <c r="H9" i="1"/>
  <c r="J66" i="2" l="1"/>
  <c r="J50" i="2"/>
  <c r="G50" i="2"/>
  <c r="AR15" i="2"/>
  <c r="AR9" i="2" l="1"/>
  <c r="AR74" i="2" l="1"/>
  <c r="AR84" i="2"/>
  <c r="G78" i="2" l="1"/>
</calcChain>
</file>

<file path=xl/sharedStrings.xml><?xml version="1.0" encoding="utf-8"?>
<sst xmlns="http://schemas.openxmlformats.org/spreadsheetml/2006/main" count="710" uniqueCount="468">
  <si>
    <t>№ п/п</t>
  </si>
  <si>
    <t>Ответственный исполнитель, соисполнители программы</t>
  </si>
  <si>
    <t>Программа</t>
  </si>
  <si>
    <t>Подпрограмма</t>
  </si>
  <si>
    <t>Направление расходов</t>
  </si>
  <si>
    <t>кассовое исполнение</t>
  </si>
  <si>
    <t>Наименование программы, подпрограммы программы,  основного мероприятия</t>
  </si>
  <si>
    <t>Источники ресурсного обеспечения</t>
  </si>
  <si>
    <t>план</t>
  </si>
  <si>
    <t>фактическое значение на конец года</t>
  </si>
  <si>
    <t xml:space="preserve">Единица измерения </t>
  </si>
  <si>
    <t>ОТЧЕТ</t>
  </si>
  <si>
    <t>ИНФОРМАЦИЯ</t>
  </si>
  <si>
    <t>СВЕДЕНИЯ</t>
  </si>
  <si>
    <t>Ответственный исполнитель</t>
  </si>
  <si>
    <t>Плановый срок</t>
  </si>
  <si>
    <t>Фактический срок</t>
  </si>
  <si>
    <t>Проблемы, возникшие в ходе реализации мероприятия*</t>
  </si>
  <si>
    <t>начала реализации</t>
  </si>
  <si>
    <t>окончания реализации</t>
  </si>
  <si>
    <t>начала  реализации</t>
  </si>
  <si>
    <t>2.1.</t>
  </si>
  <si>
    <t>ед.</t>
  </si>
  <si>
    <t>чел.</t>
  </si>
  <si>
    <t>тыс. чел.</t>
  </si>
  <si>
    <t>в процентах</t>
  </si>
  <si>
    <t>Программа всего</t>
  </si>
  <si>
    <t>в т.ч. предусмотренные:</t>
  </si>
  <si>
    <t>ответственному исполнителю - Администрация города Пятигорска</t>
  </si>
  <si>
    <t>соисполнителю - МУ "Управление образования администрации г. Пятигорска"</t>
  </si>
  <si>
    <t>соисполнителю - МУ "Управление культуры администрации г. Пятигорска"</t>
  </si>
  <si>
    <t>соисполнителю - МУ "Управление социальной поддержки населения администрации г. Пятигорска"</t>
  </si>
  <si>
    <t>соисполнителю - МУ "Комитет по физической культуре и спорту администрации г. Пятигорска"</t>
  </si>
  <si>
    <t>соисполнителю - МУ "Управление общественной безопасности администрации г. Пятигорска"</t>
  </si>
  <si>
    <t>ответственному исполнителю - Администрации города Пятигорска</t>
  </si>
  <si>
    <t>2.1.1.</t>
  </si>
  <si>
    <t>Формирование положительного имиджа малого и среднего предпринимательства</t>
  </si>
  <si>
    <t>3.1.1.</t>
  </si>
  <si>
    <t>3.1.2.</t>
  </si>
  <si>
    <t>Организация и участие в выставках и конгрессных мероприятиях, проводимых по вопросам развития туризма на территории Российской Федерации</t>
  </si>
  <si>
    <t>3.3.</t>
  </si>
  <si>
    <t>Замена старых оконных блоков на стеклопакеты</t>
  </si>
  <si>
    <t>Замена ламп накаливания на энергосберегающие светильники</t>
  </si>
  <si>
    <t>Замена трубопроводов и арматуры системы холодного водоснабжения</t>
  </si>
  <si>
    <t xml:space="preserve">Замена трубопроводов и арматуры систем отопления </t>
  </si>
  <si>
    <t>Т/О приборов учета</t>
  </si>
  <si>
    <t>Промывка и опрессовка системы теплоснабжения</t>
  </si>
  <si>
    <t>Прочистка дымохода</t>
  </si>
  <si>
    <t>Техническое обслуживание газового оборудования</t>
  </si>
  <si>
    <t>Замена и ремонт счетчиков потребления энергоресурсов</t>
  </si>
  <si>
    <t>Мероприятия по подготовке к осенне-зимнему периоду</t>
  </si>
  <si>
    <t>Мероприятия по выполнению рекомендаций энергопаспортов</t>
  </si>
  <si>
    <t>Муниципальная программа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t>
  </si>
  <si>
    <t>соисполнителю - МУ "Управление имущественных отношений"</t>
  </si>
  <si>
    <t>3.1.3.</t>
  </si>
  <si>
    <t>средства краевого бюджета</t>
  </si>
  <si>
    <t>01</t>
  </si>
  <si>
    <t>Подпрограмма «Развитие малого и среднего предпринимательства в городе-курорте Пятигорске»</t>
  </si>
  <si>
    <t>Подпрограмма «Развитие курорта и туризма в городе-курорте Пятигорске»</t>
  </si>
  <si>
    <t>Подпрограмма «Энергосбережение и повышение энергетической эффективности города-курорта Пятигорска»</t>
  </si>
  <si>
    <t>Подпрограмма «Развитие малого и среднего предпринимательства в городе-курорте Пятигорске », всего</t>
  </si>
  <si>
    <t>Подпрограмма «Развитие курорта и туризма в городе-курорте Пятигорске», всего</t>
  </si>
  <si>
    <t>Подпрограмма «Энергосбережение и повышение энергетической эффективности города-курорта Пятигорска», всего</t>
  </si>
  <si>
    <t>3.1.4.</t>
  </si>
  <si>
    <t>Теплоснабжение</t>
  </si>
  <si>
    <t>Электроснабжение</t>
  </si>
  <si>
    <t>Водоснабжение</t>
  </si>
  <si>
    <t>Проведение работ по замене оконных блоков в муниципальных образовательных организациях</t>
  </si>
  <si>
    <t>Мероприятия, направленные на внедрение энергоменеджмента и энергосервиса в муниципальном секторе</t>
  </si>
  <si>
    <t>Мероприятия, направленные на повышение информированности граждан</t>
  </si>
  <si>
    <t>кВтч/кв.м</t>
  </si>
  <si>
    <t>куб. м/чел.</t>
  </si>
  <si>
    <t>Гкал/кв. м</t>
  </si>
  <si>
    <t>куб.м/чел.</t>
  </si>
  <si>
    <t>тыс. куб. м/кв. м</t>
  </si>
  <si>
    <t>тыс. куб. м/чел.</t>
  </si>
  <si>
    <t>Проверка газового сигнализатора</t>
  </si>
  <si>
    <t>2.1.3.</t>
  </si>
  <si>
    <t>2.1.5.</t>
  </si>
  <si>
    <t xml:space="preserve">Формирование и обновление реестра туристических маршрутов </t>
  </si>
  <si>
    <t>Увеличение периода эксплуатации конструкций, приборов, оборудования и экономия энергоресурсов</t>
  </si>
  <si>
    <t>2.1.2.</t>
  </si>
  <si>
    <t>Имущественная поддержка субъектов малого и среднего предпринимательства</t>
  </si>
  <si>
    <t>Целевая статья расходов бюджета города-курорта Пятигорска</t>
  </si>
  <si>
    <t>Расходы за отчетный год (тыс.руб.)</t>
  </si>
  <si>
    <t>Основное мероприятие</t>
  </si>
  <si>
    <t>Наименование индикатора достижения цели Программы, показателя решения задач подпрограммы</t>
  </si>
  <si>
    <t>Значения индикатора достижения цели Программы, показателя решения задач подпрограммы</t>
  </si>
  <si>
    <t>1.1.</t>
  </si>
  <si>
    <t>1.2.</t>
  </si>
  <si>
    <t>1.1.1.</t>
  </si>
  <si>
    <t>1.1.2.</t>
  </si>
  <si>
    <t>1.1.3.</t>
  </si>
  <si>
    <t>I Цель Программы: Создание благоприятных условий для дальнейшего развития малого и среднего предпринимательства как важного элемента рыночной экономики</t>
  </si>
  <si>
    <t>Задача 1 Подпрограммы 1: Повышение предпринимательской активности малого и среднего предпринимательства</t>
  </si>
  <si>
    <t>Задача 2 Подпрограммы 1: Повышение информированности субъектов малого и среднего предпринимательства и обеспечение доступности консультационных услуг</t>
  </si>
  <si>
    <t>II Цель Программы: Комплексное развитие санаторно-курортной и туристической сфер и обеспечение доступности отдыха и лечения для широких слоёв российских и иностранных граждан в городе-курорте Пятигорске</t>
  </si>
  <si>
    <t xml:space="preserve">Задача 1 Подпрограммы 2: Модернизация, создание новой  туристической инфраструктуры, в том числе мест массового отдыха, создание дополнительных рабочих мест </t>
  </si>
  <si>
    <t>Подпрограмма 2 «Развитие курорта и туризма в городе-курорте Пятигорске» (далее - Подпрограмма 2)</t>
  </si>
  <si>
    <t>Подпрограмма 1 «Развитие малого и среднего предпринимательства в городе-курорте Пятигорске» (далее - Подпрограмма 1)</t>
  </si>
  <si>
    <t>м2</t>
  </si>
  <si>
    <t>Задача 2 Подпрограммы 2: Повышение туристической привлекательности города-курорта Пятигорска</t>
  </si>
  <si>
    <t>3.2.</t>
  </si>
  <si>
    <t>Задача 1 Подпрограммы 3: Совершенствование системы и качества  учета потребляемых энергетических ресурсов, снижение объемов потребления муниципальными учреждениями и бюджетными организациями</t>
  </si>
  <si>
    <t>Задача 2 Подпрограммы 3: Повышение эффективности энергопотребления путем внедрения современных энергосберегающих технологий и оборудования</t>
  </si>
  <si>
    <t>3.2.1.</t>
  </si>
  <si>
    <t>3.2.2.</t>
  </si>
  <si>
    <t>Задача 3 Подпрограммы 3: Снижение удельных показателей потребления электрической и тепловой энергии, воды; повышение эффективности производства электрической и тепловой энергии, снижение потерь при их транспортировке</t>
  </si>
  <si>
    <t>3.3.1.</t>
  </si>
  <si>
    <t>3.3.2.</t>
  </si>
  <si>
    <t>Подпрограмма 3 «Энергосбережение и повышение энергетической эффективности города-курорта Пятигорска» (далее - Подпрограмма 3)</t>
  </si>
  <si>
    <t>(тыс.рублей)</t>
  </si>
  <si>
    <t>Наименование  основного мероприятия, мероприятия, контрольного события подпрограммы муниципальной программы города-курорта Пятигорска</t>
  </si>
  <si>
    <t>Исполнение основных мероприятий, мероприятий, контрольных событий в соответствии с планом-графиком</t>
  </si>
  <si>
    <t>Организация и проведение семинаров, рабочих встреч, конференции, «круглых столов» по вопросам развития малого и среднего предпринимательства</t>
  </si>
  <si>
    <t>Ответственный исполнитель подпрограммы - Администрация города Пятигорска</t>
  </si>
  <si>
    <t>1.1.5.</t>
  </si>
  <si>
    <t>Обеспечение актуализации информации на туристическом портале</t>
  </si>
  <si>
    <t xml:space="preserve">ежемесячно </t>
  </si>
  <si>
    <t>2.1.4.</t>
  </si>
  <si>
    <t>3.1.</t>
  </si>
  <si>
    <t>3.1.1.1.</t>
  </si>
  <si>
    <t>3.1.1.3.</t>
  </si>
  <si>
    <t>3.1.2.1.</t>
  </si>
  <si>
    <t>3.1.2.2.</t>
  </si>
  <si>
    <t>3.1.2.3.</t>
  </si>
  <si>
    <t>3.1.2.4.</t>
  </si>
  <si>
    <t>3.1.2.5.</t>
  </si>
  <si>
    <t>3.1.2.6.</t>
  </si>
  <si>
    <t>3.1.2.7.</t>
  </si>
  <si>
    <t>3.1.2.8.</t>
  </si>
  <si>
    <t>3.1.2.9.</t>
  </si>
  <si>
    <t>3.1.2.10.</t>
  </si>
  <si>
    <t>Прозвонка сетей электроснабжения</t>
  </si>
  <si>
    <t>3.1.2.11.</t>
  </si>
  <si>
    <t>3.1.2.12.</t>
  </si>
  <si>
    <t>Устранение аварийных ситуаций и обучение курсам по электробезопасности</t>
  </si>
  <si>
    <t>Прочие</t>
  </si>
  <si>
    <r>
      <rPr>
        <b/>
        <sz val="12"/>
        <rFont val="Times New Roman"/>
        <family val="1"/>
        <charset val="204"/>
      </rPr>
      <t xml:space="preserve">Основное мероприятие: </t>
    </r>
    <r>
      <rPr>
        <sz val="12"/>
        <rFont val="Times New Roman"/>
        <family val="1"/>
        <charset val="204"/>
      </rPr>
      <t>Мероприятия в области энергосбережения и повышения энергоэффективности в жилищном фонде</t>
    </r>
  </si>
  <si>
    <t xml:space="preserve">Мероприятия, направленные на сокращение количества потребителей коммунальных услуг, расчет платы которыми осуществляется по нормативу </t>
  </si>
  <si>
    <t>Согласование проектов инвестиционных программ ресурсоснабжающих организаций</t>
  </si>
  <si>
    <t>Мероприятия, направленные на развитие системы и поддержание информационной грамотности ресурсоснабжающих организаций по вопросам энергосервиса</t>
  </si>
  <si>
    <r>
      <rPr>
        <b/>
        <sz val="12"/>
        <color theme="1"/>
        <rFont val="Times New Roman"/>
        <family val="1"/>
        <charset val="204"/>
      </rPr>
      <t xml:space="preserve">Основное мероприятие: </t>
    </r>
    <r>
      <rPr>
        <sz val="12"/>
        <color theme="1"/>
        <rFont val="Times New Roman"/>
        <family val="1"/>
        <charset val="204"/>
      </rPr>
      <t>Постановка на учет бесхозяйного имущества на территории г. Пятигорска и оформление права муниципальной собственности на объекты инженерной инфраструктуры, расположенной на территории г. Пятигорска</t>
    </r>
  </si>
  <si>
    <t xml:space="preserve">Наименование программы, подпрограммы программы, основного мероприятия подпрограммы программы </t>
  </si>
  <si>
    <r>
      <rPr>
        <b/>
        <sz val="14"/>
        <color rgb="FF000000"/>
        <rFont val="Times New Roman"/>
        <family val="1"/>
        <charset val="204"/>
      </rPr>
      <t xml:space="preserve">Основное мероприятие: </t>
    </r>
    <r>
      <rPr>
        <sz val="14"/>
        <color rgb="FF000000"/>
        <rFont val="Times New Roman"/>
        <family val="1"/>
        <charset val="204"/>
      </rPr>
      <t>Повышение доступности туризма в городе Пятигорске и развитие его инфраструктуры</t>
    </r>
  </si>
  <si>
    <t>Информация размещалась и обновлялась на официальном сайте в разделах: "Официально - Малый и средний бизнес"</t>
  </si>
  <si>
    <t>Кассовое исполнение, включая иные источники финансирования</t>
  </si>
  <si>
    <t>Декларации заполнены</t>
  </si>
  <si>
    <t>Выполнялось в соответствии с планом-графиком</t>
  </si>
  <si>
    <t>Ю.И. Николаева</t>
  </si>
  <si>
    <r>
      <rPr>
        <b/>
        <sz val="14"/>
        <color indexed="8"/>
        <rFont val="Times New Roman"/>
        <family val="1"/>
        <charset val="204"/>
      </rPr>
      <t xml:space="preserve">Индикатор 1.1: </t>
    </r>
    <r>
      <rPr>
        <sz val="14"/>
        <color indexed="8"/>
        <rFont val="Times New Roman"/>
        <family val="1"/>
        <charset val="204"/>
      </rPr>
      <t>Число субъектов малого и среднего предпринимательства в расчете на 10 тыс. человек населения</t>
    </r>
  </si>
  <si>
    <r>
      <rPr>
        <b/>
        <sz val="14"/>
        <color indexed="8"/>
        <rFont val="Times New Roman"/>
        <family val="1"/>
        <charset val="204"/>
      </rPr>
      <t>Индикатор 1.2:</t>
    </r>
    <r>
      <rPr>
        <sz val="14"/>
        <color indexed="8"/>
        <rFont val="Times New Roman"/>
        <family val="1"/>
        <charset val="204"/>
      </rPr>
      <t xml:space="preserve"> 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r>
  </si>
  <si>
    <r>
      <rPr>
        <b/>
        <sz val="14"/>
        <color indexed="8"/>
        <rFont val="Times New Roman"/>
        <family val="1"/>
        <charset val="204"/>
      </rPr>
      <t>Показатель 1.1.1:</t>
    </r>
    <r>
      <rPr>
        <sz val="14"/>
        <color indexed="8"/>
        <rFont val="Times New Roman"/>
        <family val="1"/>
        <charset val="204"/>
      </rPr>
      <t xml:space="preserve"> Количество вновь зарегистрированных в течение года субъектов малого и среднего предпринимательства</t>
    </r>
  </si>
  <si>
    <r>
      <rPr>
        <b/>
        <sz val="14"/>
        <rFont val="Times New Roman"/>
        <family val="1"/>
        <charset val="204"/>
      </rPr>
      <t>Показатель 1.2.1:</t>
    </r>
    <r>
      <rPr>
        <sz val="14"/>
        <rFont val="Times New Roman"/>
        <family val="1"/>
        <charset val="204"/>
      </rPr>
      <t xml:space="preserve"> Количество объявлений и материалов, размещенных в разделе «Малый и средний бизнес» на официальном сайте администрации города-курорта Пятигорска www.pyatigorsk.org</t>
    </r>
  </si>
  <si>
    <r>
      <rPr>
        <b/>
        <sz val="14"/>
        <color indexed="8"/>
        <rFont val="Times New Roman"/>
        <family val="1"/>
        <charset val="204"/>
      </rPr>
      <t>Индикатор 2.1:</t>
    </r>
    <r>
      <rPr>
        <sz val="14"/>
        <color indexed="8"/>
        <rFont val="Times New Roman"/>
        <family val="1"/>
        <charset val="204"/>
      </rPr>
      <t xml:space="preserve"> Количество отдыхающих в санаторно-курортном и гостиничном комплексе</t>
    </r>
  </si>
  <si>
    <r>
      <rPr>
        <b/>
        <sz val="14"/>
        <color indexed="8"/>
        <rFont val="Times New Roman"/>
        <family val="1"/>
        <charset val="204"/>
      </rPr>
      <t>Показатель 2.1.1:</t>
    </r>
    <r>
      <rPr>
        <sz val="14"/>
        <color indexed="8"/>
        <rFont val="Times New Roman"/>
        <family val="1"/>
        <charset val="204"/>
      </rPr>
      <t xml:space="preserve"> Площадь реконструированных и благоустроенных территорий и мест массового отдыха</t>
    </r>
  </si>
  <si>
    <r>
      <rPr>
        <b/>
        <sz val="14"/>
        <color indexed="8"/>
        <rFont val="Times New Roman"/>
        <family val="1"/>
        <charset val="204"/>
      </rPr>
      <t>Показатель 2.1.3:</t>
    </r>
    <r>
      <rPr>
        <sz val="14"/>
        <color indexed="8"/>
        <rFont val="Times New Roman"/>
        <family val="1"/>
        <charset val="204"/>
      </rPr>
      <t xml:space="preserve"> Количество работающих в туристско-рекреационной сфере города-курорта Пятигорска</t>
    </r>
  </si>
  <si>
    <r>
      <rPr>
        <b/>
        <sz val="14"/>
        <color theme="1"/>
        <rFont val="Times New Roman"/>
        <family val="1"/>
        <charset val="204"/>
      </rPr>
      <t>Показатель 2.2.1:</t>
    </r>
    <r>
      <rPr>
        <sz val="14"/>
        <color theme="1"/>
        <rFont val="Times New Roman"/>
        <family val="1"/>
        <charset val="204"/>
      </rPr>
      <t xml:space="preserve"> Количество событийных мероприятий и инфотуров, проводимых в городе-курорте Пятигорске</t>
    </r>
  </si>
  <si>
    <r>
      <rPr>
        <b/>
        <sz val="14"/>
        <color theme="1"/>
        <rFont val="Times New Roman"/>
        <family val="1"/>
        <charset val="204"/>
      </rPr>
      <t>Индикатор 3.1:</t>
    </r>
    <r>
      <rPr>
        <sz val="14"/>
        <color theme="1"/>
        <rFont val="Times New Roman"/>
        <family val="1"/>
        <charset val="204"/>
      </rPr>
      <t xml:space="preserve"> Удельный расход электрической энергии на снабжение органов местного самоуправления и муниципальных учреждений (в расчете на 1 кв. метр общей площади)</t>
    </r>
  </si>
  <si>
    <r>
      <rPr>
        <b/>
        <sz val="14"/>
        <color theme="1"/>
        <rFont val="Times New Roman"/>
        <family val="1"/>
        <charset val="204"/>
      </rPr>
      <t>Индикатор 3.2:</t>
    </r>
    <r>
      <rPr>
        <sz val="14"/>
        <color theme="1"/>
        <rFont val="Times New Roman"/>
        <family val="1"/>
        <charset val="204"/>
      </rPr>
      <t xml:space="preserve"> Удельный расход холодной воды на снабжение органов местного самоуправления и муниципальных учреждений (в расчете на 1 человека)</t>
    </r>
  </si>
  <si>
    <r>
      <rPr>
        <b/>
        <sz val="14"/>
        <color theme="1"/>
        <rFont val="Times New Roman"/>
        <family val="1"/>
        <charset val="204"/>
      </rPr>
      <t>Индикатор 3.3:</t>
    </r>
    <r>
      <rPr>
        <sz val="14"/>
        <color theme="1"/>
        <rFont val="Times New Roman"/>
        <family val="1"/>
        <charset val="204"/>
      </rPr>
      <t xml:space="preserve"> Удельный расход горячей воды на снабжение органов местного самоуправления и муниципальных учреждений (в расчете на 1 человека)</t>
    </r>
  </si>
  <si>
    <r>
      <rPr>
        <b/>
        <sz val="14"/>
        <color theme="1"/>
        <rFont val="Times New Roman"/>
        <family val="1"/>
        <charset val="204"/>
      </rPr>
      <t>Индикатор 3.4:</t>
    </r>
    <r>
      <rPr>
        <sz val="14"/>
        <color theme="1"/>
        <rFont val="Times New Roman"/>
        <family val="1"/>
        <charset val="204"/>
      </rPr>
      <t xml:space="preserve"> Удельный расход тепловой энергии на снабжение органов местного самоуправления и муниципальных учреждений (в расчете на 1 кв. метр общей площади)</t>
    </r>
  </si>
  <si>
    <r>
      <rPr>
        <b/>
        <sz val="14"/>
        <color theme="1"/>
        <rFont val="Times New Roman"/>
        <family val="1"/>
        <charset val="204"/>
      </rPr>
      <t>Индикатор 3.5:</t>
    </r>
    <r>
      <rPr>
        <sz val="14"/>
        <color theme="1"/>
        <rFont val="Times New Roman"/>
        <family val="1"/>
        <charset val="204"/>
      </rPr>
      <t xml:space="preserve"> Удельный расход природного газа на снабжение органов местного самоуправления и муниципальных учреждений (в расчете на 1 человека)</t>
    </r>
  </si>
  <si>
    <r>
      <rPr>
        <b/>
        <sz val="14"/>
        <color theme="1"/>
        <rFont val="Times New Roman"/>
        <family val="1"/>
        <charset val="204"/>
      </rPr>
      <t>Индикатор 3.6:</t>
    </r>
    <r>
      <rPr>
        <sz val="14"/>
        <color theme="1"/>
        <rFont val="Times New Roman"/>
        <family val="1"/>
        <charset val="204"/>
      </rPr>
      <t xml:space="preserve"> Удельный расход электрической энергии в многоквартирных домах (в расчете на 1 кв.м общей площади)</t>
    </r>
  </si>
  <si>
    <r>
      <rPr>
        <b/>
        <sz val="14"/>
        <color theme="1"/>
        <rFont val="Times New Roman"/>
        <family val="1"/>
        <charset val="204"/>
      </rPr>
      <t>Индикатор 3.7:</t>
    </r>
    <r>
      <rPr>
        <sz val="14"/>
        <color theme="1"/>
        <rFont val="Times New Roman"/>
        <family val="1"/>
        <charset val="204"/>
      </rPr>
      <t xml:space="preserve"> Удельный расход тепловой энергии в многоквартирных домах (в расчете на 1 кв.м общей площади)</t>
    </r>
  </si>
  <si>
    <r>
      <rPr>
        <b/>
        <sz val="14"/>
        <color theme="1"/>
        <rFont val="Times New Roman"/>
        <family val="1"/>
        <charset val="204"/>
      </rPr>
      <t>Индикатор 3.8:</t>
    </r>
    <r>
      <rPr>
        <sz val="14"/>
        <color theme="1"/>
        <rFont val="Times New Roman"/>
        <family val="1"/>
        <charset val="204"/>
      </rPr>
      <t xml:space="preserve"> Удельный расход холодной воды в многоквартирных домах (в расчете на 1 жителя)</t>
    </r>
  </si>
  <si>
    <r>
      <rPr>
        <b/>
        <sz val="14"/>
        <color theme="1"/>
        <rFont val="Times New Roman"/>
        <family val="1"/>
        <charset val="204"/>
      </rPr>
      <t>Индикатор 3.9:</t>
    </r>
    <r>
      <rPr>
        <sz val="14"/>
        <color theme="1"/>
        <rFont val="Times New Roman"/>
        <family val="1"/>
        <charset val="204"/>
      </rPr>
      <t xml:space="preserve"> Удельный расход горячей воды в многоквартирных домах (в расчете на 1 жителя)</t>
    </r>
  </si>
  <si>
    <r>
      <rPr>
        <b/>
        <sz val="14"/>
        <color theme="1"/>
        <rFont val="Times New Roman"/>
        <family val="1"/>
        <charset val="204"/>
      </rPr>
      <t>Индикатор 3.10:</t>
    </r>
    <r>
      <rPr>
        <sz val="14"/>
        <color theme="1"/>
        <rFont val="Times New Roman"/>
        <family val="1"/>
        <charset val="204"/>
      </rPr>
      <t xml:space="preserve"> Удельный расход природного газа в многоквартирных домах с индивидуальными системами газового отопления (в расчете на 1 кв. метр общей площади)</t>
    </r>
  </si>
  <si>
    <r>
      <rPr>
        <b/>
        <sz val="14"/>
        <color theme="1"/>
        <rFont val="Times New Roman"/>
        <family val="1"/>
        <charset val="204"/>
      </rPr>
      <t>Индикатор 3.11:</t>
    </r>
    <r>
      <rPr>
        <sz val="14"/>
        <color theme="1"/>
        <rFont val="Times New Roman"/>
        <family val="1"/>
        <charset val="204"/>
      </rPr>
      <t xml:space="preserve"> Удельный расход природного газа в многоквартирных домах с иными системами теплоснабжения (в расчете на 1 жителя)</t>
    </r>
  </si>
  <si>
    <r>
      <rPr>
        <b/>
        <sz val="14"/>
        <color theme="1"/>
        <rFont val="Times New Roman"/>
        <family val="1"/>
        <charset val="204"/>
      </rPr>
      <t>Индикатор 3.12:</t>
    </r>
    <r>
      <rPr>
        <sz val="14"/>
        <color theme="1"/>
        <rFont val="Times New Roman"/>
        <family val="1"/>
        <charset val="204"/>
      </rPr>
      <t xml:space="preserve"> Доля потерь тепловой энергии при передаче в общем объеме переданной тепловой энергии (по данным всех поставщиков ресурса)</t>
    </r>
  </si>
  <si>
    <r>
      <rPr>
        <b/>
        <sz val="14"/>
        <color theme="1"/>
        <rFont val="Times New Roman"/>
        <family val="1"/>
        <charset val="204"/>
      </rPr>
      <t>Индикатор 3.13:</t>
    </r>
    <r>
      <rPr>
        <sz val="14"/>
        <color theme="1"/>
        <rFont val="Times New Roman"/>
        <family val="1"/>
        <charset val="204"/>
      </rPr>
      <t xml:space="preserve"> Доля потерь воды при ее передаче в общем объеме переданной воды</t>
    </r>
  </si>
  <si>
    <r>
      <rPr>
        <b/>
        <sz val="14"/>
        <color theme="1"/>
        <rFont val="Times New Roman"/>
        <family val="1"/>
        <charset val="204"/>
      </rPr>
      <t>Показатель 3.1.1:</t>
    </r>
    <r>
      <rPr>
        <sz val="14"/>
        <color theme="1"/>
        <rFont val="Times New Roman"/>
        <family val="1"/>
        <charset val="204"/>
      </rPr>
      <t xml:space="preserve"> Доля объема электрической энергии, расчеты за которую осуществляются с использованием приборов учета, в общем объеме электрической энергии, потребляемой (используемой) на территории муниципального образования города-курорта Пятигорска </t>
    </r>
  </si>
  <si>
    <r>
      <rPr>
        <b/>
        <sz val="14"/>
        <color theme="1"/>
        <rFont val="Times New Roman"/>
        <family val="1"/>
        <charset val="204"/>
      </rPr>
      <t>Показатель 3.1.2:</t>
    </r>
    <r>
      <rPr>
        <sz val="14"/>
        <color theme="1"/>
        <rFont val="Times New Roman"/>
        <family val="1"/>
        <charset val="204"/>
      </rPr>
      <t xml:space="preserve"> Доля объема тепловой энергии, расчеты за которую осуществляются с использованием приборов учета, в общем объеме тепловой энергии, потребляемой (используемой) на территории муниципального образования города-курорта Пятигорска </t>
    </r>
  </si>
  <si>
    <r>
      <rPr>
        <b/>
        <sz val="14"/>
        <color theme="1"/>
        <rFont val="Times New Roman"/>
        <family val="1"/>
        <charset val="204"/>
      </rPr>
      <t xml:space="preserve">Показатель 3.1.3: </t>
    </r>
    <r>
      <rPr>
        <sz val="14"/>
        <color theme="1"/>
        <rFont val="Times New Roman"/>
        <family val="1"/>
        <charset val="204"/>
      </rPr>
      <t xml:space="preserve">Доля объема холодной воды, расчеты за которую осуществляются с использованием приборов учета, в общем объеме воды, потребляемой (используемой) на территории муниципального образования города-курорта Пятигорска </t>
    </r>
  </si>
  <si>
    <r>
      <rPr>
        <b/>
        <sz val="14"/>
        <color theme="1"/>
        <rFont val="Times New Roman"/>
        <family val="1"/>
        <charset val="204"/>
      </rPr>
      <t xml:space="preserve">Показатель 3.1.4: </t>
    </r>
    <r>
      <rPr>
        <sz val="14"/>
        <color theme="1"/>
        <rFont val="Times New Roman"/>
        <family val="1"/>
        <charset val="204"/>
      </rPr>
      <t xml:space="preserve">Доля объема горячей воды, расчеты за которую осуществляются с использованием приборов учета, в общем объеме воды, потребляемой (используемой) на территории муниципального образования города-курорта Пятигорска </t>
    </r>
  </si>
  <si>
    <r>
      <rPr>
        <b/>
        <sz val="14"/>
        <color theme="1"/>
        <rFont val="Times New Roman"/>
        <family val="1"/>
        <charset val="204"/>
      </rPr>
      <t>Показатель 3.1.5:</t>
    </r>
    <r>
      <rPr>
        <sz val="14"/>
        <color theme="1"/>
        <rFont val="Times New Roman"/>
        <family val="1"/>
        <charset val="204"/>
      </rPr>
      <t xml:space="preserve"> Доля объема природного газа, расчеты за который осуществляются с использованием приборов учета, в общем объеме природного газа, потребляемого (используемого) на территории муниципального образования города-курорта Пятигорска </t>
    </r>
  </si>
  <si>
    <r>
      <rPr>
        <b/>
        <sz val="14"/>
        <color theme="1"/>
        <rFont val="Times New Roman"/>
        <family val="1"/>
        <charset val="204"/>
      </rPr>
      <t>Показатель 3.1.6:</t>
    </r>
    <r>
      <rPr>
        <sz val="14"/>
        <color theme="1"/>
        <rFont val="Times New Roman"/>
        <family val="1"/>
        <charset val="204"/>
      </rPr>
      <t xml:space="preserve"> Доля замененных оконных блоков в общем количестве оконных блоков, требующих замены в муниципальных дошкольных образовательных организациях, муниципальных общеобразовательных организациях и муниципальных организациях дополнительного образования.</t>
    </r>
  </si>
  <si>
    <r>
      <rPr>
        <b/>
        <sz val="14"/>
        <color theme="1"/>
        <rFont val="Times New Roman"/>
        <family val="1"/>
        <charset val="204"/>
      </rPr>
      <t>Показатель 3.1.7</t>
    </r>
    <r>
      <rPr>
        <sz val="14"/>
        <color theme="1"/>
        <rFont val="Times New Roman"/>
        <family val="1"/>
        <charset val="204"/>
      </rPr>
      <t>: Доля муниципальных общеобразовательных организаций, в которых произведен ремонт кровель в общем количестве муниципальных общеобразовательных организаций, требующих капитального ремонта кровель (в расчете на 1 год)</t>
    </r>
  </si>
  <si>
    <r>
      <rPr>
        <b/>
        <sz val="14"/>
        <color theme="1"/>
        <rFont val="Times New Roman"/>
        <family val="1"/>
        <charset val="204"/>
      </rPr>
      <t>Показатель 3.2.1:</t>
    </r>
    <r>
      <rPr>
        <sz val="14"/>
        <color theme="1"/>
        <rFont val="Times New Roman"/>
        <family val="1"/>
        <charset val="204"/>
      </rPr>
      <t xml:space="preserve"> Отношение экономии энергетических ресурсов и воды в стоимостном выражении, достижение которой планируется в результате реализации энергосервисных договоров (контрактов), заключенных органами местного самоуправления и муниципальными учреждениями, к общему объему финансирования программы</t>
    </r>
  </si>
  <si>
    <r>
      <rPr>
        <b/>
        <sz val="14"/>
        <color theme="1"/>
        <rFont val="Times New Roman"/>
        <family val="1"/>
        <charset val="204"/>
      </rPr>
      <t xml:space="preserve">Показатель 3.2.2: </t>
    </r>
    <r>
      <rPr>
        <sz val="14"/>
        <color theme="1"/>
        <rFont val="Times New Roman"/>
        <family val="1"/>
        <charset val="204"/>
      </rPr>
      <t>Доля организаций в муниципальном секторе, заполнивших полные сведения в декларации энергоэффективности в общем количестве организаций муниципального сектора города-курорта Пятигорска (ежегодно по состоянию на 1 марта  за предыдущий год)</t>
    </r>
  </si>
  <si>
    <r>
      <rPr>
        <b/>
        <sz val="14"/>
        <color theme="1"/>
        <rFont val="Times New Roman"/>
        <family val="1"/>
        <charset val="204"/>
      </rPr>
      <t xml:space="preserve">Показатель 3.2.3: </t>
    </r>
    <r>
      <rPr>
        <sz val="14"/>
        <color theme="1"/>
        <rFont val="Times New Roman"/>
        <family val="1"/>
        <charset val="204"/>
      </rPr>
      <t>Доля организаций муниципального сектора утвердивших программы энергосбережения, в общем количестве организаций муниципального сектора города-курорта Пятигорска</t>
    </r>
  </si>
  <si>
    <r>
      <rPr>
        <b/>
        <sz val="14"/>
        <color theme="1"/>
        <rFont val="Times New Roman"/>
        <family val="1"/>
        <charset val="204"/>
      </rPr>
      <t>Показатель 3.2.4:</t>
    </r>
    <r>
      <rPr>
        <sz val="14"/>
        <color theme="1"/>
        <rFont val="Times New Roman"/>
        <family val="1"/>
        <charset val="204"/>
      </rPr>
      <t xml:space="preserve"> Количество энергосервисных договоров (контрактов), заключенных органами местного самоуправления и/или муниципальными учреждениями, бюджетными учреждениями</t>
    </r>
  </si>
  <si>
    <r>
      <rPr>
        <b/>
        <sz val="14"/>
        <color theme="1"/>
        <rFont val="Times New Roman"/>
        <family val="1"/>
        <charset val="204"/>
      </rPr>
      <t xml:space="preserve">Показатель 3.3.1: </t>
    </r>
    <r>
      <rPr>
        <sz val="14"/>
        <color theme="1"/>
        <rFont val="Times New Roman"/>
        <family val="1"/>
        <charset val="204"/>
      </rPr>
      <t>Удельный расход топлива на выработку тепловой энергии в котельных</t>
    </r>
  </si>
  <si>
    <r>
      <rPr>
        <b/>
        <sz val="14"/>
        <color theme="1"/>
        <rFont val="Times New Roman"/>
        <family val="1"/>
        <charset val="204"/>
      </rPr>
      <t>Показатель 3.3.2:</t>
    </r>
    <r>
      <rPr>
        <sz val="14"/>
        <color theme="1"/>
        <rFont val="Times New Roman"/>
        <family val="1"/>
        <charset val="204"/>
      </rPr>
      <t xml:space="preserve"> Удельный расход электрической энергии, используемой при передаче энергии в системах теплоснабжения</t>
    </r>
  </si>
  <si>
    <r>
      <rPr>
        <b/>
        <sz val="14"/>
        <color theme="1"/>
        <rFont val="Times New Roman"/>
        <family val="1"/>
        <charset val="204"/>
      </rPr>
      <t xml:space="preserve">Показатель 3.3.3: </t>
    </r>
    <r>
      <rPr>
        <sz val="14"/>
        <color theme="1"/>
        <rFont val="Times New Roman"/>
        <family val="1"/>
        <charset val="204"/>
      </rPr>
      <t>Удельный расход электрической энергии, используемой для передачи (транспортировки) воды в системах водоснабжения (на 1 куб. метр)</t>
    </r>
  </si>
  <si>
    <r>
      <rPr>
        <b/>
        <sz val="14"/>
        <color theme="1"/>
        <rFont val="Times New Roman"/>
        <family val="1"/>
        <charset val="204"/>
      </rPr>
      <t>Показатель 3.3.4:</t>
    </r>
    <r>
      <rPr>
        <sz val="14"/>
        <color theme="1"/>
        <rFont val="Times New Roman"/>
        <family val="1"/>
        <charset val="204"/>
      </rPr>
      <t xml:space="preserve"> Удельный расход электрической энергии, используемой в системах водоотведения (на 1 куб. метр)</t>
    </r>
  </si>
  <si>
    <r>
      <rPr>
        <b/>
        <sz val="14"/>
        <color theme="1"/>
        <rFont val="Times New Roman"/>
        <family val="1"/>
        <charset val="204"/>
      </rPr>
      <t>Показатель 3.3.5:</t>
    </r>
    <r>
      <rPr>
        <sz val="14"/>
        <color theme="1"/>
        <rFont val="Times New Roman"/>
        <family val="1"/>
        <charset val="204"/>
      </rPr>
      <t xml:space="preserve"> Удельный расход электрической энергии в системах уличного освещения (на 1 кв. метр освещаемой площади с уровнем освещенности, соответствующим установленным нормативам)</t>
    </r>
  </si>
  <si>
    <r>
      <rPr>
        <b/>
        <sz val="14"/>
        <color theme="1"/>
        <rFont val="Times New Roman"/>
        <family val="1"/>
        <charset val="204"/>
      </rPr>
      <t>Показатель 3.3.6:</t>
    </r>
    <r>
      <rPr>
        <sz val="14"/>
        <color theme="1"/>
        <rFont val="Times New Roman"/>
        <family val="1"/>
        <charset val="204"/>
      </rPr>
      <t xml:space="preserve"> Доля бесхозяйных объектов, на которые зарегистрировано право муниципальной собственности, в общем количестве бесхозяйных объектов, выявленных в базовый период</t>
    </r>
  </si>
  <si>
    <r>
      <rPr>
        <b/>
        <sz val="14"/>
        <color theme="1"/>
        <rFont val="Times New Roman"/>
        <family val="1"/>
        <charset val="204"/>
      </rPr>
      <t>Показатель 3.3.7:</t>
    </r>
    <r>
      <rPr>
        <sz val="14"/>
        <color theme="1"/>
        <rFont val="Times New Roman"/>
        <family val="1"/>
        <charset val="204"/>
      </rPr>
      <t xml:space="preserve"> Доля протяженности бесхозяйных сетей, переданных в концессию, в общем количестве выявленных в базовый период бесхозяйных объектов </t>
    </r>
  </si>
  <si>
    <t>Фактическое значение на конец года</t>
  </si>
  <si>
    <r>
      <rPr>
        <b/>
        <sz val="14"/>
        <color theme="1"/>
        <rFont val="Times New Roman"/>
        <family val="1"/>
        <charset val="204"/>
      </rPr>
      <t>Индикатор 4.2:</t>
    </r>
    <r>
      <rPr>
        <sz val="14"/>
        <color theme="1"/>
        <rFont val="Times New Roman"/>
        <family val="1"/>
        <charset val="204"/>
      </rPr>
      <t xml:space="preserve"> Производительность труда в базовых несырьевых отраслях экономики</t>
    </r>
  </si>
  <si>
    <t>руб.</t>
  </si>
  <si>
    <t xml:space="preserve">Задача 1 Подпрограммы 4: Формирование благоприятных условий для привлечения инвестиций в экономику города-курорта Пятигорска 
</t>
  </si>
  <si>
    <t>млн.руб.</t>
  </si>
  <si>
    <t>Задача 2 Подпрограммы 4: Вовлечение субъектов предпринимательства города-курорта Пятигорска в экспортную деятельность, расширение конкурентных преимуществ и повышение производительности труда</t>
  </si>
  <si>
    <r>
      <rPr>
        <b/>
        <sz val="14"/>
        <color theme="1"/>
        <rFont val="Times New Roman"/>
        <family val="1"/>
        <charset val="204"/>
      </rPr>
      <t>Показатель 4.1.1:</t>
    </r>
    <r>
      <rPr>
        <sz val="14"/>
        <color theme="1"/>
        <rFont val="Times New Roman"/>
        <family val="1"/>
        <charset val="204"/>
      </rPr>
      <t xml:space="preserve"> Объем инвестиций в основной капитал по полному кругу предприятий (за исключением бюджетных средств)</t>
    </r>
  </si>
  <si>
    <t>в единицах</t>
  </si>
  <si>
    <t>человек</t>
  </si>
  <si>
    <r>
      <t>П</t>
    </r>
    <r>
      <rPr>
        <b/>
        <sz val="14"/>
        <rFont val="Times New Roman"/>
        <family val="1"/>
        <charset val="204"/>
      </rPr>
      <t xml:space="preserve">оказатель 1.1.3: </t>
    </r>
    <r>
      <rPr>
        <sz val="14"/>
        <rFont val="Times New Roman"/>
        <family val="1"/>
        <charset val="204"/>
      </rPr>
      <t>Количество заключенных договоров по предоставлению во владение и (или) в пользование имущества, возмездное отуждение недвижимого имущества в собственность субъектов малого и среднего предпринимательства</t>
    </r>
  </si>
  <si>
    <r>
      <rPr>
        <b/>
        <sz val="14"/>
        <rFont val="Times New Roman"/>
        <family val="1"/>
        <charset val="204"/>
      </rPr>
      <t>Показатель 1.1.4:</t>
    </r>
    <r>
      <rPr>
        <sz val="14"/>
        <rFont val="Times New Roman"/>
        <family val="1"/>
        <charset val="204"/>
      </rPr>
      <t xml:space="preserve"> Количество субъектов малого и среднего предпринимательства, воспользовавшихся муниципальной финансовой поддержкой</t>
    </r>
  </si>
  <si>
    <r>
      <rPr>
        <b/>
        <sz val="14"/>
        <rFont val="Times New Roman"/>
        <family val="1"/>
        <charset val="204"/>
      </rPr>
      <t>Показатель 1.1.5:</t>
    </r>
    <r>
      <rPr>
        <sz val="14"/>
        <rFont val="Times New Roman"/>
        <family val="1"/>
        <charset val="204"/>
      </rPr>
      <t xml:space="preserve"> Количество мероприятий, проведенных для субъектов малого и среднего предпринимательства</t>
    </r>
  </si>
  <si>
    <t>Обоснование отклонений значений показателя (индикатора) на конец отчетного года (при наличии)</t>
  </si>
  <si>
    <t>III Цель Программы: Повышение эффективности использования топливно-энергетических ресурсов на территории
города-курорта Пятигорска</t>
  </si>
  <si>
    <t>у.т./Гкал</t>
  </si>
  <si>
    <t>э.э./Гкал</t>
  </si>
  <si>
    <t>тыс. кВт·ч/
тыс. куб. м</t>
  </si>
  <si>
    <t>тыс. кВт·ч/
куб.м</t>
  </si>
  <si>
    <t>кВт·ч/
кв. м</t>
  </si>
  <si>
    <t xml:space="preserve">IV Цель Программы: Создание благоприятных условий для развития экономического потенциала города-курорта Пятигорска
</t>
  </si>
  <si>
    <r>
      <rPr>
        <b/>
        <sz val="14"/>
        <color indexed="8"/>
        <rFont val="Times New Roman"/>
        <family val="1"/>
        <charset val="204"/>
      </rPr>
      <t xml:space="preserve">Показатель 1.1.2: </t>
    </r>
    <r>
      <rPr>
        <sz val="14"/>
        <color indexed="8"/>
        <rFont val="Times New Roman"/>
        <family val="1"/>
        <charset val="204"/>
      </rPr>
      <t>Численность занятых в сфере малого и среднего предпринимательства, включая индивидуальных предпринимателей</t>
    </r>
  </si>
  <si>
    <t>Начальник управления экономического развития администрации города Пятигорска (далее – УЭР) Николаева Ю.И.</t>
  </si>
  <si>
    <t>Организация деятельности Совета по поддержке малого и среднего предпринимательства города Пятигорска</t>
  </si>
  <si>
    <t>Начальник УЭР Николаева Ю.И., главный специалист отдела экономики, прогнозирования, инвестиций и регулирования тарифов управления экономического развития администрации города Пятигорска (далее - ОЭПИРТ УЭР) Шевченко В.Е.</t>
  </si>
  <si>
    <t>Заведующий отделом муниципального имущества МУ «Управление имущественных отношений администрации города Пятигорска» (далее - МУ «УИО») Ансокова М.В.</t>
  </si>
  <si>
    <t>Заведующий ОЭПИРТ УЭР Белов В.П., главный специалист ОЭПИРТ УЭР Евдокимова Н.С., главный специалист ОЭПИРТ УЭР Шевченко В.Е., ведущий специалист ОЭПИРТ УЭР Писарюк Т.В.</t>
  </si>
  <si>
    <t>Главный специалист ОЭПИРТ УЭР Евдокимова Н.С., ведущий  специалист ОЭПИРТУЭР Писарюк Т.В.</t>
  </si>
  <si>
    <t>Заведующий отделом экологии, курорта и туризма управления экономического развития администрации города Пятигорска (далее - ОЭКТ УЭР) Дарбинян Е.Б.</t>
  </si>
  <si>
    <t>Заведующий ОЭКТ УЭР Дарбинян Е.Б., главный специалист ОЭКТ УЭР Карацева О.А.</t>
  </si>
  <si>
    <t>Заведующий ОЭКТ УЭР Дарбинян Е.Б.</t>
  </si>
  <si>
    <t>Создание и обслуживание архитектурно-художественных объектов туристического притяжения</t>
  </si>
  <si>
    <t>Начальник УЭР Николаева Ю.И., заведующий ОЭПИРТ УЭР Белов В.П., главный специалист ОЭПИРТ УЭР Евдокимова Н.С., главный специалист ОЭПИРТ УЭР Шевченко В.Е.</t>
  </si>
  <si>
    <t>1.2.1.</t>
  </si>
  <si>
    <t>Оказание методической и консультационной помощи субъектам малого и среднего предпринимательства (по мере обращения)</t>
  </si>
  <si>
    <r>
      <rPr>
        <b/>
        <sz val="12"/>
        <color theme="1"/>
        <rFont val="Times New Roman"/>
        <family val="1"/>
        <charset val="204"/>
      </rPr>
      <t>Основное мероприятие:</t>
    </r>
    <r>
      <rPr>
        <sz val="12"/>
        <color theme="1"/>
        <rFont val="Times New Roman"/>
        <family val="1"/>
        <charset val="204"/>
      </rPr>
      <t xml:space="preserve"> Поддержка субъектов малого и среднего предпринимательства города-курорта Пятигорска</t>
    </r>
  </si>
  <si>
    <r>
      <rPr>
        <b/>
        <sz val="12"/>
        <color rgb="FF000000"/>
        <rFont val="Times New Roman"/>
        <family val="1"/>
        <charset val="204"/>
      </rPr>
      <t>Контрольное событие 1:</t>
    </r>
    <r>
      <rPr>
        <sz val="12"/>
        <color rgb="FF000000"/>
        <rFont val="Times New Roman"/>
        <family val="1"/>
        <charset val="204"/>
      </rPr>
      <t xml:space="preserve"> Заседание Совета по поддержке малого и среднего предпринимательства города Пятигорска проведено</t>
    </r>
  </si>
  <si>
    <r>
      <rPr>
        <b/>
        <sz val="12"/>
        <color rgb="FF000000"/>
        <rFont val="Times New Roman"/>
        <family val="1"/>
        <charset val="204"/>
      </rPr>
      <t>Контрольное событие 2:</t>
    </r>
    <r>
      <rPr>
        <sz val="12"/>
        <color rgb="FF000000"/>
        <rFont val="Times New Roman"/>
        <family val="1"/>
        <charset val="204"/>
      </rPr>
      <t xml:space="preserve"> </t>
    </r>
    <r>
      <rPr>
        <sz val="12"/>
        <color theme="1"/>
        <rFont val="Times New Roman"/>
        <family val="1"/>
        <charset val="204"/>
      </rPr>
      <t>Заключены договоры по предоставлению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t>
    </r>
  </si>
  <si>
    <r>
      <rPr>
        <b/>
        <sz val="12"/>
        <color rgb="FF000000"/>
        <rFont val="Times New Roman"/>
        <family val="1"/>
        <charset val="204"/>
      </rPr>
      <t>Основное мероприятие:</t>
    </r>
    <r>
      <rPr>
        <sz val="12"/>
        <color rgb="FF000000"/>
        <rFont val="Times New Roman"/>
        <family val="1"/>
        <charset val="204"/>
      </rPr>
      <t xml:space="preserve"> Повышение доступности туризма в городе Пятигорске и развитие его инфраструктуры</t>
    </r>
  </si>
  <si>
    <t>Формирование плана событийных мероприятий и размещение его на официальном сайте города-курорта Пятигорска</t>
  </si>
  <si>
    <r>
      <rPr>
        <b/>
        <sz val="12"/>
        <rFont val="Times New Roman"/>
        <family val="1"/>
        <charset val="204"/>
      </rPr>
      <t>Основное мероприятие:</t>
    </r>
    <r>
      <rPr>
        <sz val="12"/>
        <rFont val="Times New Roman"/>
        <family val="1"/>
        <charset val="204"/>
      </rPr>
      <t xml:space="preserve"> Организация и проведение событийных мероприятий и инфотуров в городе-курорте Пятигорске</t>
    </r>
  </si>
  <si>
    <t xml:space="preserve">Заведующий ОЭКТ УЭР Дарбинян Е.Б., главный специалист ОЭКТ УЭР Карацева О.А.
</t>
  </si>
  <si>
    <t>Ежегодное проведение праздников и фестивалей</t>
  </si>
  <si>
    <t>2.2.</t>
  </si>
  <si>
    <t>2.3.</t>
  </si>
  <si>
    <t>2.4.</t>
  </si>
  <si>
    <t>Зам. председателя МУ «КФКС» Лысенко Е.Е., директор МКУ «Группа хозяйственного обеспечения» Лихоносов Э.В., заведующий отделом адресных программ МУ «УСПН» Хворостянная М.Б.</t>
  </si>
  <si>
    <t>Зам. председателя МУ «КФКС» Лысенко Е.Е., директор МКУ «Группа хозяйственного обеспечения» Лихоносов Э.В., заведующий отделом адресных программ МУ «УСПН» Хворостянная М.Б</t>
  </si>
  <si>
    <t xml:space="preserve">Заведующий отделом рефор-мирования ЖКХ МУ «УАСЖКХ» Пронский С.А.
</t>
  </si>
  <si>
    <t>3.4.</t>
  </si>
  <si>
    <r>
      <rPr>
        <b/>
        <sz val="12"/>
        <color theme="1"/>
        <rFont val="Times New Roman"/>
        <family val="1"/>
        <charset val="204"/>
      </rPr>
      <t xml:space="preserve">Основное мероприятие: </t>
    </r>
    <r>
      <rPr>
        <sz val="12"/>
        <color theme="1"/>
        <rFont val="Times New Roman"/>
        <family val="1"/>
        <charset val="204"/>
      </rPr>
      <t>Мероприятия в области энергосбережения и повышения энергоэффективности в системах коммунальной инфраструктуры</t>
    </r>
  </si>
  <si>
    <t xml:space="preserve">Подпрограмма 4 «Развитие экономического потенциала и повышение инвестиционной активностивности                                                                                                     в городе-курорте Пятигорске» (далее - Подпрограмма 4)
</t>
  </si>
  <si>
    <t>Организация деятельности Совета по улучшению инвестиционного климата в городе-курорте Пятигорске</t>
  </si>
  <si>
    <t>Обеспечение актуализации информации, размещенной на «Инвестиционном портале»</t>
  </si>
  <si>
    <t>Формирование и ведение учета реестра земельных участков, которые могут быть представлены субъектам инвестиционной деятельности</t>
  </si>
  <si>
    <t>Оказание методической и консультационной помощи субъектам инвестиционной деятельности (по мере обращения)</t>
  </si>
  <si>
    <t>Организация и проведение семинаров, рабочих встреч, конференции, «круглых столов» с целью вовлечения субъектов предпринимательства города-курорта Пятигорска, в региональный проект «Производительность труда»</t>
  </si>
  <si>
    <t>Информирование и методическое сопровождение субъектов предпринимательства при реализации проектов, связанных с повышением производительности труда и экспортной деятельностью</t>
  </si>
  <si>
    <t>Оказание консультационной помощи субъектам предпринимательства базовых несырьевых отраслей экономики (по мере обращения)</t>
  </si>
  <si>
    <t>Заместитель заведующего ОЭПИРТ УЭР Барсукова Л.В., главный специалист ОЭПИРТ УЭР Юсупов П.Б.</t>
  </si>
  <si>
    <t>Заместитель заведующего ОЭПИРТ УЭР Барсукова Л.В., главный специалист ОЭПИРТ УЭР Юсупов П.Б., главный специалист отдела земельных отношений МУ «УИО» Шолтышева С.Н.</t>
  </si>
  <si>
    <t xml:space="preserve">Заместитель заведующего ОЭПИРТ УЭР Барсукова Л.В., главный специалист ОЭПИРТ УЭР Юсупов П.Б. </t>
  </si>
  <si>
    <r>
      <rPr>
        <b/>
        <sz val="12"/>
        <color theme="1"/>
        <rFont val="Times New Roman"/>
        <family val="1"/>
        <charset val="204"/>
      </rPr>
      <t>Основное мероприятие:</t>
    </r>
    <r>
      <rPr>
        <sz val="12"/>
        <color theme="1"/>
        <rFont val="Times New Roman"/>
        <family val="1"/>
        <charset val="204"/>
      </rPr>
      <t xml:space="preserve"> Повышение инвестиционной активности в городе-курорте Пятигорске</t>
    </r>
  </si>
  <si>
    <r>
      <rPr>
        <b/>
        <sz val="12"/>
        <color theme="1"/>
        <rFont val="Times New Roman"/>
        <family val="1"/>
        <charset val="204"/>
      </rPr>
      <t xml:space="preserve">Основное мероприятие: </t>
    </r>
    <r>
      <rPr>
        <sz val="12"/>
        <color theme="1"/>
        <rFont val="Times New Roman"/>
        <family val="1"/>
        <charset val="204"/>
      </rPr>
      <t>Обеспечение вовлеченности субъектов предпринимательства в развитие экономического потенциала</t>
    </r>
  </si>
  <si>
    <t>В соотвествии с Дорожной картой внедрения Стандарта деятельности органов
местного самоуправления муниципальных образований Ставропольского края
по обеспечению благоприятного инвестиционного климата в муниципальном образовании город-курорт Пятигорск на  официальном сайте муниципального образования город-курорт Пятигорск  в информационно-телекоммуникационной сети «Интернет» проводилась регулярная актуализация информации размещенной  в разделе "Инвестиционный портал".</t>
  </si>
  <si>
    <t>На  официальном сайте муниципального образования город-курорт Пятигорск в информационно-телекоммуникационной сети «Интернет» проводилась регулярная актуализация реестра земельных участков, которые могут быть представлены субъектам инвестиционной деятельности и размещалась в разделе "Инвестиционный портал"</t>
  </si>
  <si>
    <t xml:space="preserve">В соотвествии с Порядком сопровождения инвестиционных проектов по принципу «одного окна» на территории  муниципального образования города-курорта Пятигорска, утвержденным постановлением администрации города Пятигорска от 01.06.2015 № 1954 на постоянной основе оказывается методическая и консультационная помощь субъектам инвестиционной деятельности.    </t>
  </si>
  <si>
    <t>Проведение мерроприятий, направленных на повышение инвестиционной активности в городе-курорте Пятигорск.</t>
  </si>
  <si>
    <r>
      <rPr>
        <b/>
        <sz val="12"/>
        <color theme="1"/>
        <rFont val="Times New Roman"/>
        <family val="1"/>
        <charset val="204"/>
      </rPr>
      <t>Основное мероприятие:</t>
    </r>
    <r>
      <rPr>
        <sz val="12"/>
        <color theme="1"/>
        <rFont val="Times New Roman"/>
        <family val="1"/>
        <charset val="204"/>
      </rPr>
      <t xml:space="preserve"> Информирование и методическое сопровождение субъектов малого и среднего предпринимательства города-курорта Пятигорска</t>
    </r>
  </si>
  <si>
    <r>
      <rPr>
        <b/>
        <sz val="14"/>
        <color theme="1"/>
        <rFont val="Times New Roman"/>
        <family val="1"/>
        <charset val="204"/>
      </rPr>
      <t>Показатель 4.2.1:</t>
    </r>
    <r>
      <rPr>
        <sz val="14"/>
        <color theme="1"/>
        <rFont val="Times New Roman"/>
        <family val="1"/>
        <charset val="204"/>
      </rPr>
      <t xml:space="preserve"> Количество средних и крупных предприятий базовых несырьевых отраслей экономики, вовлеченных в реализацию национального проекта «Производительность труда и поддержка занятости» </t>
    </r>
  </si>
  <si>
    <r>
      <rPr>
        <b/>
        <sz val="12"/>
        <color theme="1"/>
        <rFont val="Times New Roman"/>
        <family val="1"/>
        <charset val="204"/>
      </rPr>
      <t xml:space="preserve">Основное мероприятие: </t>
    </r>
    <r>
      <rPr>
        <sz val="12"/>
        <color theme="1"/>
        <rFont val="Times New Roman"/>
        <family val="1"/>
        <charset val="204"/>
      </rPr>
      <t>Организация и выполнение работ в муниципальных учреждениях города Пятигорска направленных на экономию энергоресурсов</t>
    </r>
  </si>
  <si>
    <t>4.1.</t>
  </si>
  <si>
    <t>4.1.1.</t>
  </si>
  <si>
    <t>4.1.2.</t>
  </si>
  <si>
    <t>4.1.3.</t>
  </si>
  <si>
    <t>4.1.4.</t>
  </si>
  <si>
    <t>4.2.</t>
  </si>
  <si>
    <t>средства местного бюджета</t>
  </si>
  <si>
    <r>
      <rPr>
        <b/>
        <sz val="14"/>
        <color theme="1"/>
        <rFont val="Times New Roman"/>
        <family val="1"/>
        <charset val="204"/>
      </rPr>
      <t>Показатель 4.2.3:</t>
    </r>
    <r>
      <rPr>
        <sz val="14"/>
        <color theme="1"/>
        <rFont val="Times New Roman"/>
        <family val="1"/>
        <charset val="204"/>
      </rPr>
      <t xml:space="preserve">Количество высокопроизводительных рабочих мест во внебюджетном секторе экономики проекта «Производительность труда и поддержка занятости» </t>
    </r>
  </si>
  <si>
    <t>100</t>
  </si>
  <si>
    <t xml:space="preserve">2579 
</t>
  </si>
  <si>
    <t>Бюджет города-курорта Пятигорска, в т.ч.</t>
  </si>
  <si>
    <t xml:space="preserve">средства местного бюджета </t>
  </si>
  <si>
    <t>соисполнителю - Администрация города Пятигорска</t>
  </si>
  <si>
    <t xml:space="preserve">Бюджет города-курорта Пятигорска, в т.ч. </t>
  </si>
  <si>
    <t>Бюджет города, в т.ч.</t>
  </si>
  <si>
    <t>в т.ч. следующие основные мероприятия подпрограммы 1</t>
  </si>
  <si>
    <t>в т.ч. следующие основные мероприятия подпрограммы 2</t>
  </si>
  <si>
    <t>Иные источники финансирования</t>
  </si>
  <si>
    <r>
      <t>ответственному исполнителю</t>
    </r>
    <r>
      <rPr>
        <sz val="12"/>
        <color rgb="FF00B050"/>
        <rFont val="Times New Roman"/>
        <family val="1"/>
        <charset val="204"/>
      </rPr>
      <t xml:space="preserve"> </t>
    </r>
    <r>
      <rPr>
        <sz val="12"/>
        <rFont val="Times New Roman"/>
        <family val="1"/>
        <charset val="204"/>
      </rPr>
      <t>- Администрация города Пятигорска</t>
    </r>
  </si>
  <si>
    <t>в т.ч. следующие основные мероприятия подпрограммы 3</t>
  </si>
  <si>
    <r>
      <rPr>
        <b/>
        <sz val="14"/>
        <color indexed="8"/>
        <rFont val="Times New Roman"/>
        <family val="1"/>
        <charset val="204"/>
      </rPr>
      <t>Показатель 2.1.2</t>
    </r>
    <r>
      <rPr>
        <sz val="14"/>
        <color indexed="8"/>
        <rFont val="Times New Roman"/>
        <family val="1"/>
        <charset val="204"/>
      </rPr>
      <t>: Количество койко-мест средств разме-щения в гостиничном и санаторно-курортном комплек-се</t>
    </r>
  </si>
  <si>
    <t>03</t>
  </si>
  <si>
    <t>04</t>
  </si>
  <si>
    <t>Промыты и опрессованы системы теплоснабжения в 84 учреждениях</t>
  </si>
  <si>
    <t xml:space="preserve">Выполнялось в соответствии с планом-графиком. </t>
  </si>
  <si>
    <t>Подготовлена и размещена информация на официальном сайте муниципального образования город-курорт Пятигорск в информационно-телекоммуникационной сети «Интернет» касающаяся субъектов предпринимательства при реализации проектов, связанных с повышением производительности труда и экспортной деятельностью</t>
  </si>
  <si>
    <t>Заведующий ОЭПИРТ УЭР Белов В.П., главный специалист ОЭПИРТ УЭР Евдокимова Н.С., главный специалист ОЭПИРТ УЭР Шевченко В.Е.</t>
  </si>
  <si>
    <t xml:space="preserve">Зам. председателя МУ «КФКС» Лысенко Е.Е., директор МКУ «Группа хозяйственного обеспечения» Лихоносов Э.В.
</t>
  </si>
  <si>
    <t xml:space="preserve">Подпрограмма «Развитие экономического потенциала и повышение инвестиционной активностивности  в городе-курорте Пятигорске»
</t>
  </si>
  <si>
    <t>4</t>
  </si>
  <si>
    <t xml:space="preserve">Начальник УЭР Николаева Ю.И., заместитель заведующего ОЭПИРТ УЭР Барсукова Л.В., главный специалист ОЭПИРТ УЭР Юсупов П.Б.
</t>
  </si>
  <si>
    <t xml:space="preserve">Начальник УЭР Николаева Ю.И., главный специалист ОЭПИРТ УЭР Юсупов П.Б.
</t>
  </si>
  <si>
    <t>Начальник МУ«УИО»Кочетов Г.В.</t>
  </si>
  <si>
    <t>4.2.1.</t>
  </si>
  <si>
    <t>4.2.2.</t>
  </si>
  <si>
    <t>4.2.3.</t>
  </si>
  <si>
    <t xml:space="preserve">Проведение мероприятий направленных на обеспечение воволеченности субъектов предпринимательства в развитие экономического потенциала города-курорта Пятигорска.
 </t>
  </si>
  <si>
    <t>Начальник Управления экономического развития
администрации города Пятигорска</t>
  </si>
  <si>
    <t>главный специалист ОЭПИРТ УЭР Евдокимова Н.С., лавный специалист ОЭПИРТ УЭР Шевченко В.Е., ведущий специалист ОЭПИРТ УЭР Писарюк Т.В.</t>
  </si>
  <si>
    <t>Николаева Ю.И., заведующий ОЭПИРТ УЭР Белов В.П., главный специалист ОЭПИРТ УЭР Евдокимова Н.С., лавный специалист ОЭПИРТ УЭР Шевченко В.Е., ведущий специалист ОЭПИРТ УЭР Писарюк Т.В.</t>
  </si>
  <si>
    <t xml:space="preserve">Начальник УЭР
Николаева Ю.И., заведующий ОЭПИРТ УЭР Белов В.П., главный специалист ОЭПИРТ УЭР Евдокимова Н.С., главный специалист ОЭПИРТ УЭР Шевченко В.Е., ведущий специалист ОЭПИРТ УЭР Писарюк Т.В.
</t>
  </si>
  <si>
    <t xml:space="preserve">Заместитель заведующего ОЭПИРТ УЭР Барсукова Л.В., главный специалист ОЭПИРТ УЭР Юсупов П.Б., главный специалист отдела земельных отношений МУ «УИО» Шолтышева С.Н. </t>
  </si>
  <si>
    <t xml:space="preserve">Начальник МКУ «ССП» Карпов А. Г., зам. председателя МУ «КФКС» Лысенко Е.Е., директор МКУ «Группа хозяйственного обеспечения» Лихоносов Э.В., заведующий отделом адресных программ МУ «УСПН» Хворостянная М.Б
</t>
  </si>
  <si>
    <t xml:space="preserve">На постоянной основе оказывается методическая и консультационная помощь субъектам предпринимательства базовых несырьевых отраслей экономики </t>
  </si>
  <si>
    <t>Выполнялось в соответствии с планом-графиком. Мероприятие по замене трубопроводов и арматуры системы холодного водоснабжения не выполнялось.</t>
  </si>
  <si>
    <t xml:space="preserve">план </t>
  </si>
  <si>
    <r>
      <rPr>
        <b/>
        <sz val="14"/>
        <color theme="1"/>
        <rFont val="Times New Roman"/>
        <family val="1"/>
        <charset val="204"/>
      </rPr>
      <t>Индикатор 4.1:</t>
    </r>
    <r>
      <rPr>
        <sz val="14"/>
        <color theme="1"/>
        <rFont val="Times New Roman"/>
        <family val="1"/>
        <charset val="204"/>
      </rPr>
      <t xml:space="preserve"> Объём инвестиций в основной капитал по кругу крупных и средний предприятий (за исключением бюджетных средств) в расчете на 1 жителя</t>
    </r>
  </si>
  <si>
    <t>Начальник Управления экономического развития                       администрации города Пятигорска</t>
  </si>
  <si>
    <t>Начальник Управления экономического развития администрации города Пятигорска</t>
  </si>
  <si>
    <t>экономического развития</t>
  </si>
  <si>
    <t>администрации города Пятигорска</t>
  </si>
  <si>
    <r>
      <rPr>
        <b/>
        <sz val="14"/>
        <color theme="1"/>
        <rFont val="Times New Roman"/>
        <family val="1"/>
        <charset val="204"/>
      </rPr>
      <t>Показатель 4.2.2:</t>
    </r>
    <r>
      <rPr>
        <sz val="14"/>
        <color theme="1"/>
        <rFont val="Times New Roman"/>
        <family val="1"/>
        <charset val="204"/>
      </rPr>
      <t xml:space="preserve"> Прирост компаний-экспортеров из числа малого и среднего предпринимательства по итогам внедрения Регионального экспортного стандарта 2.0</t>
    </r>
  </si>
  <si>
    <t xml:space="preserve">Начальник Управления                       </t>
  </si>
  <si>
    <t xml:space="preserve">экономического развития </t>
  </si>
  <si>
    <t>о достижении значений индикаторов достижения целей и показателей решения задач подпрограмм муниципальной программы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 за 2020 год</t>
  </si>
  <si>
    <t xml:space="preserve">Приложение 3
к Годовому отчету о ходе реализации муниципальной программы 
"Модернизация экономики, развитие малого и среднего бизнеса, 
курорта и туризма, энергетики, промышленности и улучшение 
инвестиционного климата" за 2020 год </t>
  </si>
  <si>
    <t xml:space="preserve">Приложение 4                                                                                                                                                                                                                                                      к Годовому отчету о ходе реализации муниципальной программы "Модернизация экономики, развитие малого и среднего бизнеса,                                                                              курорта и туризма, энергетики, промышленности и улучшение инвестиционного климата" за 2020 год </t>
  </si>
  <si>
    <t>о степени выполнения основных мероприятий, мероприятий и контрольных событий подпрограмм муниципальной программы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 за 2020 год</t>
  </si>
  <si>
    <t xml:space="preserve"> 31.12.2020</t>
  </si>
  <si>
    <t>30.06.2020
31.12.2020</t>
  </si>
  <si>
    <t>31.03.2020   30.06.2020   30.09.2020      31.12.2020</t>
  </si>
  <si>
    <t>31.03.2020     30.06.2020
30.09.2020
31.12.2020</t>
  </si>
  <si>
    <t xml:space="preserve">   31.12.2020   </t>
  </si>
  <si>
    <t xml:space="preserve">         31.03.2020   </t>
  </si>
  <si>
    <t>31.03.2020   30.06.2020   30.09.2020     31.12.2020</t>
  </si>
  <si>
    <t>31.03.2020
30.09.2020
31.12.2020</t>
  </si>
  <si>
    <r>
      <rPr>
        <b/>
        <sz val="12"/>
        <color rgb="FF000000"/>
        <rFont val="Times New Roman"/>
        <family val="1"/>
        <charset val="204"/>
      </rPr>
      <t>Контрольное событие 3:</t>
    </r>
    <r>
      <rPr>
        <sz val="12"/>
        <color rgb="FF000000"/>
        <rFont val="Times New Roman"/>
        <family val="1"/>
        <charset val="204"/>
      </rPr>
      <t xml:space="preserve"> Мероприятия для субъектов малого и среднего предпринимательства проведены</t>
    </r>
  </si>
  <si>
    <r>
      <rPr>
        <b/>
        <sz val="12"/>
        <color rgb="FF000000"/>
        <rFont val="Times New Roman"/>
        <family val="1"/>
        <charset val="204"/>
      </rPr>
      <t>Контрольное событие 4:</t>
    </r>
    <r>
      <rPr>
        <sz val="12"/>
        <color rgb="FF000000"/>
        <rFont val="Times New Roman"/>
        <family val="1"/>
        <charset val="204"/>
      </rPr>
      <t xml:space="preserve"> Проведены мероприятия ко дню Предпринимателя</t>
    </r>
  </si>
  <si>
    <r>
      <rPr>
        <b/>
        <sz val="12"/>
        <color rgb="FF000000"/>
        <rFont val="Times New Roman"/>
        <family val="1"/>
        <charset val="204"/>
      </rPr>
      <t xml:space="preserve">Контрольное событие 5: </t>
    </r>
    <r>
      <rPr>
        <sz val="12"/>
        <color rgb="FF000000"/>
        <rFont val="Times New Roman"/>
        <family val="1"/>
        <charset val="204"/>
      </rPr>
      <t>Подготовлена и размещена информация, касающаяся развития малого и среднего предпринимательства, на сайте города</t>
    </r>
  </si>
  <si>
    <r>
      <rPr>
        <b/>
        <sz val="12"/>
        <color indexed="8"/>
        <rFont val="Times New Roman"/>
        <family val="1"/>
        <charset val="204"/>
      </rPr>
      <t xml:space="preserve">Контрольное событие 6: </t>
    </r>
    <r>
      <rPr>
        <sz val="12"/>
        <color indexed="8"/>
        <rFont val="Times New Roman"/>
        <family val="1"/>
        <charset val="204"/>
      </rPr>
      <t>Ежеквартально не менее 100 субъектов малого и среднего предпринимательства проинформированы о возможности участия в семинарах, конференциях и иных мероприятиях, проводимых в регионе и за его пределами (посредством СМИ, факсов, электронной почты и др.)</t>
    </r>
  </si>
  <si>
    <r>
      <rPr>
        <b/>
        <sz val="12"/>
        <color theme="1"/>
        <rFont val="Times New Roman"/>
        <family val="1"/>
        <charset val="204"/>
      </rPr>
      <t>Контрольное событие 7:</t>
    </r>
    <r>
      <rPr>
        <sz val="12"/>
        <color theme="1"/>
        <rFont val="Times New Roman"/>
        <family val="1"/>
        <charset val="204"/>
      </rPr>
      <t xml:space="preserve"> Информация актуализирована и размещена на туристическом портале </t>
    </r>
  </si>
  <si>
    <r>
      <rPr>
        <b/>
        <sz val="12"/>
        <color theme="1"/>
        <rFont val="Times New Roman"/>
        <family val="1"/>
        <charset val="204"/>
      </rPr>
      <t>Контрольное событие 8:</t>
    </r>
    <r>
      <rPr>
        <sz val="12"/>
        <color theme="1"/>
        <rFont val="Times New Roman"/>
        <family val="1"/>
        <charset val="204"/>
      </rPr>
      <t xml:space="preserve"> Принято участие санаторно-курортных учреждений, гостиниц и туристических фирм города Пятигорска в выставках и форумах </t>
    </r>
  </si>
  <si>
    <t>31.03.2020     30.09.2020      31.12.2020</t>
  </si>
  <si>
    <t xml:space="preserve">Реализация мероприятий по благоустройству территорий города-курорта Пятигорска и развитие курортной инфраструктуры </t>
  </si>
  <si>
    <r>
      <rPr>
        <b/>
        <sz val="12"/>
        <color theme="1"/>
        <rFont val="Times New Roman"/>
        <family val="1"/>
        <charset val="204"/>
      </rPr>
      <t xml:space="preserve">Контрольное событие 9: </t>
    </r>
    <r>
      <rPr>
        <sz val="12"/>
        <color theme="1"/>
        <rFont val="Times New Roman"/>
        <family val="1"/>
        <charset val="204"/>
      </rPr>
      <t>Работы выполнены</t>
    </r>
  </si>
  <si>
    <t>Заместитель главы администрации города Пятигорска – начальник МУ «Управление городского хозяйства, транспорта и связи администрации города Пятигорска» Бельчиков О.В.</t>
  </si>
  <si>
    <r>
      <rPr>
        <b/>
        <sz val="12"/>
        <color theme="1"/>
        <rFont val="Times New Roman"/>
        <family val="1"/>
        <charset val="204"/>
      </rPr>
      <t>Контрольное событие 10:</t>
    </r>
    <r>
      <rPr>
        <sz val="12"/>
        <color theme="1"/>
        <rFont val="Times New Roman"/>
        <family val="1"/>
        <charset val="204"/>
      </rPr>
      <t xml:space="preserve"> Заключены муниципальные контракты на выполнение работ электромонтажных по организации архитектурно-художественной подсветки</t>
    </r>
  </si>
  <si>
    <t xml:space="preserve">
30.09.2020
</t>
  </si>
  <si>
    <t>Основное мероприятие: Реконструкция парка Победы 2-ая очередь в районе Новопятигорского озера (в т.ч. ПСД)</t>
  </si>
  <si>
    <t>Финансовое обеспечение (возмещение) затрат, связанных с выполнением инженерных изысканий и подготовкой (приобретением) проектной документации на реконструкцию "Парк Победы" 2-я очередь в районе Новопятигорского озера г.Пятигорск (проектирование)</t>
  </si>
  <si>
    <t>2.3.1.</t>
  </si>
  <si>
    <t>2.2.2.</t>
  </si>
  <si>
    <r>
      <rPr>
        <b/>
        <sz val="12"/>
        <rFont val="Times New Roman"/>
        <family val="1"/>
        <charset val="204"/>
      </rPr>
      <t>Контрольное событие 12:</t>
    </r>
    <r>
      <rPr>
        <sz val="12"/>
        <rFont val="Times New Roman"/>
        <family val="1"/>
        <charset val="204"/>
      </rPr>
      <t xml:space="preserve"> Проведение курортных вечеров для гостей и жителей города Пятигорска</t>
    </r>
  </si>
  <si>
    <r>
      <rPr>
        <b/>
        <sz val="12"/>
        <rFont val="Times New Roman"/>
        <family val="1"/>
        <charset val="204"/>
      </rPr>
      <t xml:space="preserve">Контрольное событие 13: </t>
    </r>
    <r>
      <rPr>
        <sz val="12"/>
        <rFont val="Times New Roman"/>
        <family val="1"/>
        <charset val="204"/>
      </rPr>
      <t>Заключен муниципальный контракт на проведение экспертизы</t>
    </r>
  </si>
  <si>
    <r>
      <rPr>
        <b/>
        <sz val="12"/>
        <rFont val="Times New Roman"/>
        <family val="1"/>
        <charset val="204"/>
      </rPr>
      <t>Контрольное событие 11:</t>
    </r>
    <r>
      <rPr>
        <sz val="12"/>
        <rFont val="Times New Roman"/>
        <family val="1"/>
        <charset val="204"/>
      </rPr>
      <t xml:space="preserve"> План событийных мероприятий сформирован и размещен на сайте </t>
    </r>
  </si>
  <si>
    <t>2.2.1.</t>
  </si>
  <si>
    <t>Заместитель главы администрации города Пятигорска – начальник МУ «Управление городского хозяйства, транспорта и связи администрации города Пятигорска» Бельчиков О.В. (далее – МУ «УГХТиС»), заведующий ОЭКТ УЭР Дарбинян Е.Б.</t>
  </si>
  <si>
    <t>Начальник МУ «Управление культуры администрации города Пятигорска» (далее МУ «УК») Васюткин Д.В., заведующий ОЭКТ УЭР Дарбинян Е.Б., главный специалист ОЭКТ УЭР Карацева О.А.</t>
  </si>
  <si>
    <t>Заместитель главы администрации города Пятигорска – начальник МУ «Управление городского хозяйства, транспорта и связи администрации города Пятигорска» Бельчиков О.В., начальник МУ «УИО» Кочетов Г.В., заместитель главы администрации го-рода Пятигорска – начальник МУ «Управление образования администрации города Пятигорска» Васютина Н.А., начальник МУ «УК» Васюткин Д.В., начальник МУ «Управление социальной поддержки населения администрации города Пятигорска» (далее - МУ «УСПН») Павленко Т.Н., председатель МУ «Комитет по физической культуре и спорту администрации города Пятигорска» (далее – МУ «КФКС») Сидоров В.А., заместитель главы администрации города Пятигорска – начальник МУ «Управление общественной безопасности администрации города Пятигорска» Бородаев А.Ю.,  начальник МКУ «Хозяйственно эксплуатационное управление города Пятигорска» (да-лее – МКУ «ХЭУ») Арустамов М.В.</t>
  </si>
  <si>
    <r>
      <rPr>
        <b/>
        <sz val="12"/>
        <rFont val="Times New Roman"/>
        <family val="1"/>
        <charset val="204"/>
      </rPr>
      <t>Контрольное событие 14:</t>
    </r>
    <r>
      <rPr>
        <sz val="12"/>
        <rFont val="Times New Roman"/>
        <family val="1"/>
        <charset val="204"/>
      </rPr>
      <t xml:space="preserve"> Старые оконные блоки заменены</t>
    </r>
  </si>
  <si>
    <t xml:space="preserve">Начальник МКУ «Служба спасения города Пятигорска» (далее – МКУ «ССП») Карпов А.Г., зам. Председателя МУ «КФКС» Лысенко Е.Е., директор МКУ «Группа хозяйственного обеспечения» (далее – МКУ «ГХО») Лихоносов Э.В., заведующий отделом адресных программ МУ «УСПН» Хворостянная М.Б, ведущий специалист МУ «УК» Шавлак Т.В.
</t>
  </si>
  <si>
    <r>
      <rPr>
        <b/>
        <sz val="12"/>
        <rFont val="Times New Roman"/>
        <family val="1"/>
        <charset val="204"/>
      </rPr>
      <t>Контрольное событие 15</t>
    </r>
    <r>
      <rPr>
        <sz val="12"/>
        <rFont val="Times New Roman"/>
        <family val="1"/>
        <charset val="204"/>
      </rPr>
      <t>: Энергосберегающие светильники установлены</t>
    </r>
  </si>
  <si>
    <r>
      <rPr>
        <b/>
        <sz val="12"/>
        <rFont val="Times New Roman"/>
        <family val="1"/>
        <charset val="204"/>
      </rPr>
      <t>Контрольное событие 16:</t>
    </r>
    <r>
      <rPr>
        <sz val="12"/>
        <rFont val="Times New Roman"/>
        <family val="1"/>
        <charset val="204"/>
      </rPr>
      <t xml:space="preserve"> Замена трубопроводов и арматуры системы холодного водоснабжения произведена</t>
    </r>
  </si>
  <si>
    <t>3.1.1.2.</t>
  </si>
  <si>
    <t xml:space="preserve">Зам. Председателя «КФКС» Лысенко Е.Е., директор МКУ «ГХО» Лихоносов Э.В.,
заведующий отделом адресных программ МУ «УСПН» Хворостянная М.Б, ведущий специалист МУ «УК» Шавлак Т.В.
</t>
  </si>
  <si>
    <t xml:space="preserve">Председатель МУ «КФКС» Сидоров В.А., заместитель главы администрации города Пятигорска – начальник МУ «Управление образования администрации города Пятигорска» Васютина Н.А., начальник МУ «УК» Васюткин Д.В.
</t>
  </si>
  <si>
    <r>
      <rPr>
        <b/>
        <sz val="12"/>
        <color indexed="8"/>
        <rFont val="Times New Roman"/>
        <family val="1"/>
        <charset val="204"/>
      </rPr>
      <t>Контрольное событие 17:</t>
    </r>
    <r>
      <rPr>
        <sz val="12"/>
        <color indexed="8"/>
        <rFont val="Times New Roman"/>
        <family val="1"/>
        <charset val="204"/>
      </rPr>
      <t xml:space="preserve"> Замена старых оконных блоков произведена</t>
    </r>
  </si>
  <si>
    <t xml:space="preserve">Директор МКУ «Группа хо-зяйственного обеспечения» Лихоносов Э.В., ведущий специалист МУ «УК» Шавлак Т.В.
</t>
  </si>
  <si>
    <r>
      <rPr>
        <b/>
        <sz val="12"/>
        <color indexed="8"/>
        <rFont val="Times New Roman"/>
        <family val="1"/>
        <charset val="204"/>
      </rPr>
      <t xml:space="preserve">Контрольное событие 18: </t>
    </r>
    <r>
      <rPr>
        <sz val="12"/>
        <color indexed="8"/>
        <rFont val="Times New Roman"/>
        <family val="1"/>
        <charset val="204"/>
      </rPr>
      <t>Трубопровод и арматуры систем отопления заменены</t>
    </r>
  </si>
  <si>
    <r>
      <rPr>
        <b/>
        <sz val="12"/>
        <rFont val="Times New Roman"/>
        <family val="1"/>
        <charset val="204"/>
      </rPr>
      <t>Контрольное событие 19</t>
    </r>
    <r>
      <rPr>
        <sz val="12"/>
        <rFont val="Times New Roman"/>
        <family val="1"/>
        <charset val="204"/>
      </rPr>
      <t>: Промывка и опрессовка теплоснабжения произведена</t>
    </r>
  </si>
  <si>
    <r>
      <rPr>
        <b/>
        <sz val="12"/>
        <rFont val="Times New Roman"/>
        <family val="1"/>
        <charset val="204"/>
      </rPr>
      <t>Контрольное событие 20:</t>
    </r>
    <r>
      <rPr>
        <sz val="12"/>
        <rFont val="Times New Roman"/>
        <family val="1"/>
        <charset val="204"/>
      </rPr>
      <t xml:space="preserve"> Проверка произведена</t>
    </r>
  </si>
  <si>
    <r>
      <rPr>
        <b/>
        <sz val="12"/>
        <rFont val="Times New Roman"/>
        <family val="1"/>
        <charset val="204"/>
      </rPr>
      <t>Контрольное событие 21:</t>
    </r>
    <r>
      <rPr>
        <sz val="12"/>
        <rFont val="Times New Roman"/>
        <family val="1"/>
        <charset val="204"/>
      </rPr>
      <t xml:space="preserve"> Дымоход прочищен</t>
    </r>
  </si>
  <si>
    <r>
      <rPr>
        <b/>
        <sz val="12"/>
        <rFont val="Times New Roman"/>
        <family val="1"/>
        <charset val="204"/>
      </rPr>
      <t>Контрольное событие 22:</t>
    </r>
    <r>
      <rPr>
        <sz val="12"/>
        <rFont val="Times New Roman"/>
        <family val="1"/>
        <charset val="204"/>
      </rPr>
      <t xml:space="preserve"> Замена и ремонт счетчиков произведен</t>
    </r>
  </si>
  <si>
    <r>
      <rPr>
        <b/>
        <sz val="12"/>
        <rFont val="Times New Roman"/>
        <family val="1"/>
        <charset val="204"/>
      </rPr>
      <t>Контрольное событие 23:</t>
    </r>
    <r>
      <rPr>
        <sz val="12"/>
        <rFont val="Times New Roman"/>
        <family val="1"/>
        <charset val="204"/>
      </rPr>
      <t xml:space="preserve"> Прозвонка сетей произведена</t>
    </r>
  </si>
  <si>
    <r>
      <rPr>
        <b/>
        <sz val="12"/>
        <rFont val="Times New Roman"/>
        <family val="1"/>
        <charset val="204"/>
      </rPr>
      <t>Контрольное событие 24:</t>
    </r>
    <r>
      <rPr>
        <sz val="12"/>
        <rFont val="Times New Roman"/>
        <family val="1"/>
        <charset val="204"/>
      </rPr>
      <t xml:space="preserve"> Работы по замене оконных блоков в муниципальных образовательных организациях проведены</t>
    </r>
  </si>
  <si>
    <t>Заместитель главы администрации города Пятигорска – начальник МУ «Управление образования администрации города Пятигорска» Васютина Н.А.</t>
  </si>
  <si>
    <t xml:space="preserve">Начальник УЭР Николаева Ю.И 
</t>
  </si>
  <si>
    <r>
      <rPr>
        <b/>
        <sz val="12"/>
        <rFont val="Times New Roman"/>
        <family val="1"/>
        <charset val="204"/>
      </rPr>
      <t xml:space="preserve">Контрольное событие 25: </t>
    </r>
    <r>
      <rPr>
        <sz val="12"/>
        <rFont val="Times New Roman"/>
        <family val="1"/>
        <charset val="204"/>
      </rPr>
      <t xml:space="preserve">Заполнены декларации энергоэффективности организаций муниципального сектора за предыдущий год </t>
    </r>
  </si>
  <si>
    <t xml:space="preserve">Зав. отделом городского хозяйства МУ «УГХТиС»
Суслов В.Б., управляющие компании и обслуживающие организации  
</t>
  </si>
  <si>
    <r>
      <t xml:space="preserve">Контрольное событие 26: </t>
    </r>
    <r>
      <rPr>
        <sz val="12"/>
        <color theme="1"/>
        <rFont val="Times New Roman"/>
        <family val="1"/>
        <charset val="204"/>
      </rPr>
      <t xml:space="preserve"> Размещен 1 информационный материал по тематике «Энергосбережение, энергоэффективность» на официальном сайте города-курорта Пятигорска</t>
    </r>
  </si>
  <si>
    <r>
      <rPr>
        <b/>
        <sz val="12"/>
        <color theme="1"/>
        <rFont val="Times New Roman"/>
        <family val="1"/>
        <charset val="204"/>
      </rPr>
      <t>Контрольное событие 27:</t>
    </r>
    <r>
      <rPr>
        <sz val="12"/>
        <color theme="1"/>
        <rFont val="Times New Roman"/>
        <family val="1"/>
        <charset val="204"/>
      </rPr>
      <t xml:space="preserve"> Проведено не менее 1 обучающего семинара в образовательных учреждениях города по теме «Энергосбережение, энергия и окружающая среда»</t>
    </r>
  </si>
  <si>
    <t xml:space="preserve">Заместитель главы администрации города Пятигорска – начальник МУ «Управление образования администрации города Пятигорска» Васютина Н.А.. </t>
  </si>
  <si>
    <r>
      <rPr>
        <b/>
        <sz val="12"/>
        <color theme="1"/>
        <rFont val="Times New Roman"/>
        <family val="1"/>
        <charset val="204"/>
      </rPr>
      <t xml:space="preserve">Контрольное событие 28: </t>
    </r>
    <r>
      <rPr>
        <sz val="12"/>
        <color theme="1"/>
        <rFont val="Times New Roman"/>
        <family val="1"/>
        <charset val="204"/>
      </rPr>
      <t>Проведено занятие (семинар) с собственниками в многоквартирных домах  по вопросам применения повышающих коэффициентов платы к нормативам коммунальных услуг</t>
    </r>
  </si>
  <si>
    <t xml:space="preserve">Зав. отделом городского хозяйства МУ «УГХТиС» Суслов В.Б., заведующий отделом реформирования ЖКХ МУ 
«УГХТиС» Пронский С.А.
</t>
  </si>
  <si>
    <t>Зав. отделом городского хозяйства МУ «УГХТиС» Суслов В.Б.</t>
  </si>
  <si>
    <r>
      <rPr>
        <b/>
        <sz val="12"/>
        <color indexed="8"/>
        <rFont val="Times New Roman"/>
        <family val="1"/>
        <charset val="204"/>
      </rPr>
      <t>Контрольное событие 29:</t>
    </r>
    <r>
      <rPr>
        <sz val="12"/>
        <color indexed="8"/>
        <rFont val="Times New Roman"/>
        <family val="1"/>
        <charset val="204"/>
      </rPr>
      <t xml:space="preserve"> Рассмотрена и согласована  инвестиционная программа ГУП СК «Ставрополькрайводоканал»</t>
    </r>
  </si>
  <si>
    <t xml:space="preserve">Зам. начальника МУ 
«УГХТиС» Андриянов И.А.
</t>
  </si>
  <si>
    <r>
      <rPr>
        <b/>
        <sz val="12"/>
        <color theme="1"/>
        <rFont val="Times New Roman"/>
        <family val="1"/>
        <charset val="204"/>
      </rPr>
      <t xml:space="preserve">Контрольное событие 30: </t>
    </r>
    <r>
      <rPr>
        <sz val="12"/>
        <color theme="1"/>
        <rFont val="Times New Roman"/>
        <family val="1"/>
        <charset val="204"/>
      </rPr>
      <t xml:space="preserve">Проведен государственный кадастровый учет безхозяйных объектов инженерной инфраструктуры  </t>
    </r>
  </si>
  <si>
    <r>
      <rPr>
        <b/>
        <sz val="12"/>
        <color theme="1"/>
        <rFont val="Times New Roman"/>
        <family val="1"/>
        <charset val="204"/>
      </rPr>
      <t>Контрольное событие 32:</t>
    </r>
    <r>
      <rPr>
        <sz val="12"/>
        <color theme="1"/>
        <rFont val="Times New Roman"/>
        <family val="1"/>
        <charset val="204"/>
      </rPr>
      <t xml:space="preserve"> Проведена инвентаризации бесхозяйных объектов электросетевого хозяйства </t>
    </r>
  </si>
  <si>
    <r>
      <rPr>
        <b/>
        <sz val="12"/>
        <color theme="1"/>
        <rFont val="Times New Roman"/>
        <family val="1"/>
        <charset val="204"/>
      </rPr>
      <t xml:space="preserve">Контрольное событие 33: </t>
    </r>
    <r>
      <rPr>
        <sz val="12"/>
        <color theme="1"/>
        <rFont val="Times New Roman"/>
        <family val="1"/>
        <charset val="204"/>
      </rPr>
      <t>Переданы акты технического состояния бесхо-зяйных объектов в МУ «УИО адми-нистрации города Пятигорска» для проведения мероприятий, необходимых для признания права собственности на такие объекты</t>
    </r>
  </si>
  <si>
    <r>
      <rPr>
        <b/>
        <sz val="12"/>
        <color theme="1"/>
        <rFont val="Times New Roman"/>
        <family val="1"/>
        <charset val="204"/>
      </rPr>
      <t>Контрольное событие 34:</t>
    </r>
    <r>
      <rPr>
        <sz val="12"/>
        <color theme="1"/>
        <rFont val="Times New Roman"/>
        <family val="1"/>
        <charset val="204"/>
      </rPr>
      <t xml:space="preserve"> Подведены итоги постоянного мониторинга инженерных сетей по выявлению вновь возникших бесхозяйных инженерных сетей</t>
    </r>
  </si>
  <si>
    <r>
      <rPr>
        <b/>
        <sz val="12"/>
        <color rgb="FF000000"/>
        <rFont val="Times New Roman"/>
        <family val="1"/>
        <charset val="204"/>
      </rPr>
      <t>Контрольное событие 35</t>
    </r>
    <r>
      <rPr>
        <sz val="12"/>
        <color rgb="FF000000"/>
        <rFont val="Times New Roman"/>
        <family val="1"/>
        <charset val="204"/>
      </rPr>
      <t>: Заседание Совета по улучшению инвестиционного климата в городе-курорте Пятигорск</t>
    </r>
  </si>
  <si>
    <r>
      <rPr>
        <b/>
        <sz val="12"/>
        <color rgb="FF000000"/>
        <rFont val="Times New Roman"/>
        <family val="1"/>
        <charset val="204"/>
      </rPr>
      <t>Контрольное событие 36</t>
    </r>
    <r>
      <rPr>
        <sz val="12"/>
        <color rgb="FF000000"/>
        <rFont val="Times New Roman"/>
        <family val="1"/>
        <charset val="204"/>
      </rPr>
      <t>: Информация актуализирована и размещена</t>
    </r>
  </si>
  <si>
    <r>
      <rPr>
        <b/>
        <sz val="12"/>
        <color theme="1"/>
        <rFont val="Times New Roman"/>
        <family val="1"/>
        <charset val="204"/>
      </rPr>
      <t>Контрольное событие 37</t>
    </r>
    <r>
      <rPr>
        <sz val="12"/>
        <color theme="1"/>
        <rFont val="Times New Roman"/>
        <family val="1"/>
        <charset val="204"/>
      </rPr>
      <t>: Реестр земельных участков актуализирован</t>
    </r>
  </si>
  <si>
    <r>
      <rPr>
        <b/>
        <sz val="12"/>
        <color rgb="FF000000"/>
        <rFont val="Times New Roman"/>
        <family val="1"/>
        <charset val="204"/>
      </rPr>
      <t>Контрольное событие 38</t>
    </r>
    <r>
      <rPr>
        <sz val="12"/>
        <color rgb="FF000000"/>
        <rFont val="Times New Roman"/>
        <family val="1"/>
        <charset val="204"/>
      </rPr>
      <t>: Мероприятия для субъектов предпринимательства проведены</t>
    </r>
  </si>
  <si>
    <r>
      <rPr>
        <b/>
        <sz val="12"/>
        <color rgb="FF000000"/>
        <rFont val="Times New Roman"/>
        <family val="1"/>
        <charset val="204"/>
      </rPr>
      <t>Контрольное событие 39</t>
    </r>
    <r>
      <rPr>
        <sz val="12"/>
        <color rgb="FF000000"/>
        <rFont val="Times New Roman"/>
        <family val="1"/>
        <charset val="204"/>
      </rPr>
      <t xml:space="preserve">: Подготовлена и размещена информация, касающаяся </t>
    </r>
    <r>
      <rPr>
        <sz val="12"/>
        <color theme="1"/>
        <rFont val="Times New Roman"/>
        <family val="1"/>
        <charset val="204"/>
      </rPr>
      <t>субъектов предпринимательства при реализации проектов, связанных с повышением производительности труда и экспортной деятельностью</t>
    </r>
  </si>
  <si>
    <t>об использовании средств бюджета города-курорта Пятигорска на реализацию муниципальной программы "Модернизация экономики, развитие малого и среднего бизнеса, курорта и туризма, энергетики, промышленности и улучшение инвестиционного климата" за 2020 год</t>
  </si>
  <si>
    <t>о расходах на реализацию целей муниципальной программы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  за счет средств бюджета города-курорта Пятигорска и иных источников финансирования (в разрезе источников финансового обеспечения) в 2020 году</t>
  </si>
  <si>
    <t>Утверждено в Программе на 31.12.2020 г.</t>
  </si>
  <si>
    <t>Сводная бюджетная роспись на 31.12.2020</t>
  </si>
  <si>
    <t xml:space="preserve">Заместитель главы администрации города Пятигорска – начальник МУ «Управление городского хозяйства, транспорта и связи администрации города Пятигорска» Бельчиков О.В., заместитель главы администрации города Пятигорска – начальник МУ «Управление образования администрации города Пятигорска» Васютина Н.А. 
</t>
  </si>
  <si>
    <t xml:space="preserve">20 августа 2020 года проведен семинар на тему «Энергосбережение, энергия и окружающая среда» с ответсвенными представителями образовательных учреждений перед началом приемки образовательных учреждений к началу учебного года и отопительного сезона </t>
  </si>
  <si>
    <t>Проведена замена оконных блоков в МБУ ДО Дворец детского творчества
(11,45 кв.м.)</t>
  </si>
  <si>
    <t>Заменено 21 ед. оконных блоков</t>
  </si>
  <si>
    <t>Была произведена замена ламп накаливания на энергосберегающие светильники в размере 300 шт.</t>
  </si>
  <si>
    <t>Проведена замена трубопровода и арматуры системы холодного водоснабжения  в 1 учреждении</t>
  </si>
  <si>
    <t>За счет собственных средств заменено 6 оконных блока на стеклопакеты</t>
  </si>
  <si>
    <t xml:space="preserve">Приложение 2                                                                                                                                                                                                                                                                                                          к Годовому отчету о ходе реализации муниципальной программы "Модернизация экономики, развитие малого и среднего бизнеса, курорта и туризма, энергетики, промышленности и улучшение инвестиционного климата" за 2020 год </t>
  </si>
  <si>
    <t xml:space="preserve">Приложение 1                                                                                                                       к Годовому отчету о ходе реализации муниципальной программы "Модернизация экономики, развитие малого и среднего бизнеса, курорта и туризма, энергетики, промышленности и улучшение инвестиционного климата" за 2020 год </t>
  </si>
  <si>
    <t>сводная бюджетная роспись, план на 01.01.2020 г.</t>
  </si>
  <si>
    <t>сводная бюджетная роспись на 31.12.2020 г.</t>
  </si>
  <si>
    <t>соисполнителю - МУ «Управление городского хозяйства, транспорта и связи администрации г. Пятигорска»</t>
  </si>
  <si>
    <t>Ответственный исполнитель программы - Администрация города Пятигорска.
Соисполнители программы - МУ «Управление городского хозяйства, транспорта и связи администрации г. Пятигорска»
МУ «Управление имущественных отношений администрации города Пятигорска»;
МУ «Управление образования администрации города Пятигорска»;
МУ «Управление культуры администрации города Пятигорска»;
МУ «Управление социальной поддержки населения  администрации города Пятигорска»;
МУ «Управление общественной безопасности  администрации города Пятигорска»;
МУ «Комитет по физической культуре и спорту администрации города Пятигорска»</t>
  </si>
  <si>
    <t xml:space="preserve">Ответственный исполнитель подпрограммы - Администрация города Пятигорска.
Соисполнители подпрограммы - МУ «Управление городского хозяйства, транспорта и связи администрации г. Пятигорска»                                                                   МУ«Управление культуры администрации города Пятигорска" </t>
  </si>
  <si>
    <t xml:space="preserve">Ответственный исполнитель подпрограммы - Администрация города Пятигорска.
Соисполнители подпрограммы - МУ «Управление городского хозяйства, транспорта и связи администрации г. Пятигорска»                                                                    МУ«Управление культуры администрации города Пятигорска" </t>
  </si>
  <si>
    <t xml:space="preserve">Соисполнитель подпрограммы - МУ «Управление городского хозяйства, транспорта и связи администрации г. Пятигорска»         </t>
  </si>
  <si>
    <r>
      <t xml:space="preserve">Ответственный исполнитель подпрограммы - Администрация города Пятигорска.
Соисполнители подпрограммы - </t>
    </r>
    <r>
      <rPr>
        <sz val="14"/>
        <rFont val="Times New Roman"/>
        <family val="1"/>
        <charset val="204"/>
      </rPr>
      <t>МУ «Управление культуры администрации города Пятигорска»;
МУ «Управление имущественных отношений администрации города Пятигорска»;
МУ «Управление образования администрации города Пятигорска»;
МУ «Управление социальной поддержки администрации города Пятигорска»;
МУ «Управление общественной безопасности администрации города Пятигорска»;
МУ «Комитет по физической культуре и спорту администрации города Пятигорска»</t>
    </r>
  </si>
  <si>
    <t>средства бюджета Ставропольского края (далее - краевой бюджет)</t>
  </si>
  <si>
    <t>19.06.2020
16.12.2020</t>
  </si>
  <si>
    <t>Проведены заседания Совета по поддержке малого и среднего предпринимательства города Пятигорска, представлена информация о мерах поддержки бизнеса, занятого в пострадавших от коронавируса отраслях, включая малое и среднее предпринимательство. Рассмотрены вопросы о возможности участия субъектов малого и среднего предпринимательства (далее - субъект МСП) в социально ориентированных проектах, применении нового специального налогового режима для самозанятых – налога на профессиональный доход. Представлена информация об обязательной маркировки товаров. Что она принесёт малому бизнесу. Рассмотрены вопросы о налогообложении бизнеса и проблемы, с которыми приходиться сталкиваться субъектам МСП.</t>
  </si>
  <si>
    <t xml:space="preserve">Предоставлена имущественная поддержка в виде  возмездного отчуждения недвижимого имущества в собственность 2 субъектам МСП  в соответствии с Федеральным законом от 22.07.2008 г. № 159-ФЗ </t>
  </si>
  <si>
    <t>17.02.2020
27.02.2020</t>
  </si>
  <si>
    <t xml:space="preserve">Оказана имущественная, консультационная, информационная поддержка субъектам малого и среднего предпринимательства. </t>
  </si>
  <si>
    <t>Основное мероприятие 1: Поддержка субъектов малого и среднего предпринимательства города-курорта Пятигорска</t>
  </si>
  <si>
    <t>Основное мероприятие 1: Повышение доступности туризма в городе Пятигорске и развитие его инфраструктуры</t>
  </si>
  <si>
    <t>Основное мероприятие 2: Реконструкция парка Победы 2-ая очередь в районе Новопятигорского озера (в т.ч. ПСД)</t>
  </si>
  <si>
    <t>Основное мероприятие 3: Реконструкция "Поляны Песен" у подножья горы Машук ( в т.ч. ПСД)</t>
  </si>
  <si>
    <t>Основное мероприятие 1: Организация и выполнение работ в муниципальных учреждениях города Пятигорска направленных на экономию энергоресурсов</t>
  </si>
  <si>
    <t>Основное мероприятие: Поддержка субъектов малого и среднего предпринимательства города-курорта Пятигорска</t>
  </si>
  <si>
    <t>Основное мероприятие: Реконструкция парка Победы
 2-ая очередь в районе Новопятигорского озера (в т.ч. ПСД)</t>
  </si>
  <si>
    <t>Основное мероприятие: Реконструкция "Поляны Песен" у подножья горы Машук ( в т.ч. ПСД)</t>
  </si>
  <si>
    <t>Основное мероприятие: Организация и выполнение работ в муниципальных учреждениях города Пятигорска направленных на экономию энергоресурсов</t>
  </si>
  <si>
    <t>19.03.2020  05.06.2020 03.09.2020        21.12.2020</t>
  </si>
  <si>
    <t xml:space="preserve">Для субъектов МСП проведены:
- в феврале 2020 г. организован обучающий семинар «О контрактной системе в сфере закупок товаров, работ, услуг для обеспечения государ-ственных и муниципальных нужд. Знаковая административная и судебная практика 2019 года»»;
- в июле 2020 г.:
прошел бесплатный обучающий онлайн-вебинар «Обзор Маркетплей-сов 2020. Как продавать через Маркетплейсы»;
бесплатный обучающий онлайн-вебинар «Как работать с Маркетплейсами Wildberries/Ozon/AliExpress/Beru, перевести продажи в онлайн и масштабировать свой бизнес на всю Россию и страны СНГ»;
- в октябре 2020 г. были организованы:
бесплатный обучающей онлайн вебинар «Изменения в регламентах по налогообложению и ведению учета, отчетности субъектов малого и среднего предпринимательства» и «О финансовой поддержке работодателей при реа-лизации мероприятий на снижение напряженности на рынке труда»;
бизнес-тренинг «Личные рекомендации: как запустить сарафанное радио и сделать клиентов своими промоутерами» в рамках конкурса на звание «Предприниматель года»;
- в ноябре 2020 г. бесплатный обучающий семинар «О финансовой поддержке работодателей при реализации мероприятий на снижение напряженности на рынке труда» и «Обязательная маркировка товаров с 2020 года: основные изменения и особенности маркировки групп товаров»;
- в декабре 2020 г. бесплатный обучающий семинар «Бизнес в период изменений. Как получить прибыль в любых условиях». 
В результате 98 субъектов МСП прошли обучение и получили необходимую информацию по развитию производства и услуг, адаптации собственного бизнеса к изменениям законодательства в соответствующей сфере.
</t>
  </si>
  <si>
    <t>Продолжено развитие системы информационной поддержки субъектов МСП: 3075 уведомлений доведено до субъектов МСП о проведении конфереций, семинаров (вебинаров), выставок, круглых столов, проводимых администрацией города Пятигорска; 2135 уведомлений - субъектам МСП о проведении 37 мероприятий на территории Ставропольского края и за его пределами. На официальном сайте города-курорта Пятигорска в разделе «Малый и средний бизнес – Объявления», а также главной странице количество просмотров составило 6147, в том числе 890 просмотров по мероприятиям, проводимым администрацией города Пятигорска</t>
  </si>
  <si>
    <t>За 2020 год проведено 5 консультаций по вопросам ведения малого и среднего бизнеса, а также получения государственной и муниципальной поддержки предприни-мательства. Все субъекты были внесены в реестр граждан, обратившихся в Управление экономического развития администрации города Пятигорска</t>
  </si>
  <si>
    <t xml:space="preserve">Ведет свою работу официальный туристический  портал города Пятигорска (www.pyatigorsk.online). Информация на туристическом портале регулярно ак-туализируется. Ежемесячно туристический портал посещают свыше  9 000 человек. За 2020 год портал посетило 117 725 человек.
В городе работает туристско-информационный центр. На сегодняшний день туристско-информационный центр стал неотъемлемой частью современной туристской инфраструктуры, источником полезной информации для туристов.
</t>
  </si>
  <si>
    <t xml:space="preserve">Выполнены работы:
- благоустройство территории сквера в районе 4 и 7 источников минеральной воды в городе-курорте Пятигорске;
- благоустройство территории, прилегающей к зданию бювета источника 7 (ул. Академика Павлова в городе-курорте Пятигорске);                                                                                                                
- ремонт тротуара по бульвару Гагарина в границах, прилегающих к скверу в районе 4 и 7 источников минеральной воды в городе-курорте Пятигорске;
- ремонт тротуара по ул. Академика Павлова в границах, прилегающих к скверу в районе 4 и 7 источников минеральной воды в городе-курорте Пятигорске; 
- содержание фонтанов в городе-курорте Пятигорске;
- устройство автополива парка «Цветник» в городе-курорте Пятигорске. 
</t>
  </si>
  <si>
    <t xml:space="preserve">Сбор информации о значимых событийных туристских мероприятиях регионального, федерального и международного уровня (фестивали, конкурсы, форумы, выставки, конференции и пр.), планируемых к проведению в предстоящем году на территории города Пятигорска, проводится ежегодно.                                                                                       Сбор информации о предстоящих событийных мероприятиях в сфере туризма, проводимых в городе Пятигорске для включения в календарь событийных мероприятий министерства туризма и оздоровительных курортов Ставропольского края, а также размещения на сайте администрации и туристическом портале города Пятигорска проводится ежемесячно. Перечень информационных поводов формируется еженедельно и направляется в  министерство туризма и оздоровительных курортов Ставропольского края для дальнейшего размещения в федеральных СМИ.                    </t>
  </si>
  <si>
    <t>За период июль-август проведено более 13 музыкально-поэтических программ выходного дня "Курортные вечера".</t>
  </si>
  <si>
    <t>Заключены муниципальные контракты на проведение экспертизы 
№ 4552/1-19 от 17.02.2020 г., № 1657СД/1-19 от 04.03.2020 г.</t>
  </si>
  <si>
    <t>01.07.2020 29.08.2020</t>
  </si>
  <si>
    <t>17.02.2020
04.03.2020</t>
  </si>
  <si>
    <t>Проведено Т/О приборов учета в 33 учреждениях</t>
  </si>
  <si>
    <t>Проверены газовые сигнализаторы в 12 учреждениях</t>
  </si>
  <si>
    <t>Прочищен дымоход в 19 учреждениях</t>
  </si>
  <si>
    <t>Заключено 16 контрактов на тех.обслуживание газового оборудования</t>
  </si>
  <si>
    <t>Произведен ремонт/замена 10 счетчиков</t>
  </si>
  <si>
    <t>Прозвонка сетей электроснабжения в 84 учреждениях</t>
  </si>
  <si>
    <t>Произведена замена 1133 шт. ламп накаливания на энергосберегающие светильники, в том числе 933 шт. за счет собственных средств</t>
  </si>
  <si>
    <t xml:space="preserve">Установлены приборы учета электрической энергии в 3 учреждениях </t>
  </si>
  <si>
    <t xml:space="preserve">Проведены совещания по подготовке городского хозяйства к работе в осенне-зимний период с участитем представителей управляющих компаний. Рекомендовано при проведении собраний собственников МКЖД  и в процессе работы разьяснять собственникам МКЖД о необходимости проведения мероприятий направленных на энергосбережение. Проведены дистанционные лекционные занятия с гражданами и представителями УК в части вопросов в области энергосбережения и повышения энергоэффективности в жилищном фонде. Реализуется мероприятие по исполнению программы "Энергоэффиктивный капитальный ремонт общего имущества в МКД".
</t>
  </si>
  <si>
    <t xml:space="preserve">На официальном сайте администрации города Пятигорска в разделе МУ "Управление городского хозяйства, транспорта и связи администрации города Пятигорска" размещена информация по тематике "Энергосбережение, энергоэффективность" </t>
  </si>
  <si>
    <t xml:space="preserve">Специалистами МУ "Управление городского хозяйства, транспорта и связи администрации города Пятигорска" проведено дистанционное занятие (семинар) Школа грамотного потребителя на тему: " Энергосбережение: нормативы потребления коммунальных ресурсов. Повышающие коэффициенты: когда они применяются, способы экономии электроэнергии в быту", в рамках проведенного семинара рассмотрены вопросы о необходимости установки приборов учета потребляемых энергоресурсов, и возможного применения повышающих коэффециентов платы к нормативам коммунальных услуг </t>
  </si>
  <si>
    <t xml:space="preserve"> Проводятся совещания с руководителями ресурсоснабжающих организаций, управляющих компаний, обслуживающих организаций, представителей товариществ собственников жилья, а также организаций различных бюджетов, на совещаниях по подготовке объектов городского хозяйства к работе в осенне-зимний период, рассматривается вопрос энергосбережения и повышения энергоэффективности в системах коммунальной инфраструктуры
</t>
  </si>
  <si>
    <t>Для обеспечения жителей города Пятигорска водопроводными и канализационными сетями, администрацией города Пятигорска рассмотрена и согласована  инвестиционная программа ГУП СК «Ставрополькрайводоканал», разработано и направлено в министерство жилищно-коммунального хозяйства Ставропольского края техническое задание на корректировку инвестиционной программы государственного унитарного предприятия «Ставрополькрайводоканал» в сфере холодного водоснабжения и водоотведения на 2020-2023 годы, включая мероприятия по строительству новых сетей водоснабжения, водоотведения и реконструкцию существующих участков канализационных сетей.</t>
  </si>
  <si>
    <t>Выявлено 0,27 км бесхозяйных электрических сетей, в пос. Средний Подкумок г. Пятигорска</t>
  </si>
  <si>
    <t>Переданы акты технического состояния по 3 участкам бесхозяйных канализационных сетей, общей протяженностью 0,143 км</t>
  </si>
  <si>
    <t xml:space="preserve">В 2020 году выявлено бесхозяйных тепловых сетей в количестве 31 шт., протяженностью 2,699 км, выявлено водопроводных сетей в количестве 33 шт. протяженнностью 3,485 км, выявлено канализационных сетей 14 шт., протяженностью 5,02 км, поставлено на кадастровый учет и передано в муниципальную сосбтвенность 3 шт. протяженностью 0,143 км, выявлено бесхозяйных газовых сетей 45 шт., протяженностью 10,62 км. </t>
  </si>
  <si>
    <t xml:space="preserve">Проведены заседания Совета по улучшению инвестиционного климата в городе-курорте Пятигорске, где рассмотрены вопросы: Реализация на территории города-курорта Пятигорска инвестиционного проекта «Санаторий СПА-резорт в г. Пятигорск» (Создание санатория, включающего комплекс на 120 мест (39 номеров) с возможностью расширения номерного фонда (бассейн, термальный комплекс с тремя видами саун, солярий), лечебно-диагностический блок, спортзал, а также бар-ресторан, боулинг и бильярд; Показатели эффективности работы Уполномоченного органа по сопровождению инвестиционных проектов по принципу «одного окна» (Управление экономического развития администрации города Пятигорска) за 2019 год; Реализация инвестпроекта КФХ "Заборочье" Республика Беларусь "О создании промышленных плантаций голубики высокорослой"; Рассмотрено предложение от представителя корпорации China Tianyng Inc. Цуркан С.Г. об  участиии в проведении модернизации Пятигорского теплоэнергетического комплекса (ПТЭК). </t>
  </si>
  <si>
    <t xml:space="preserve">13.02.2020
15.07.2020   27.07.2020
02.10.2020
30.10.2020
11.11.2020
10.12.2020
 </t>
  </si>
  <si>
    <t xml:space="preserve">Проведены мероприятия, посвященные дню предпринимателя, в том числе ежегодный городской конкурс на звание «Предприниматель года», бизнес-тренинг «Личные рекомендации: как запустить сарафанное радио и сделать клиентов своими промоутерами» в рамках конкурса. 30 октября 2020 года проведен ежегодный городской конкурс на звание «Предприниматель года», по итогам которого награждены 6 победителей в двух номинациях: Предприниматель года в сфере производства: 1 место - ООО ТД «ПРОФИТЭКС», 2 место - ООО "Три пескаря", 3 место - ИП Лисица Любовь Николаевна. Предприниматель года в сфере услуг: 1 место - ООО «Бьюти имидж групп Виктории Жировой», 2 место - ООО «ВебЭлемент», 3 место - ООО «Интеграл-8».
</t>
  </si>
  <si>
    <t>14.03.2020 19.03.2020       21.07.2020
12.09.2020 22.10.2020</t>
  </si>
  <si>
    <t xml:space="preserve">В целях популяризации курорта, развития и продвижения туристического продукта города Пятигорска на внутренний и международный туристический рынок, привлечения внимания инвесторов к туристско-рекреационному комплексу, представители санаторно-курортных учреждений, туристических фирм и гостиничного комплекса города Пятигорска за отчетный период приняли участие в:                                                                                                                                             - Международной туристической выставке «Интурмаркет»  г. Москва (ТФ "Машук", филиал-санаторий «Пятигорский);                                                                                   - Московской международной туристической выставке MITT ТФ "Машук", санаторий «Машук» ВОС)                                                                                                            В федеральном этапе Всероссийского конкурса «Лучший по профессии в индустрии туризма»  руководитель отдела внутреннего туризма ООО Туристская компания «Ладья» Виктория Чернявская вошла в число лучших менеджеров по внутреннему туризму в  России и завоевала третье место в соответствующей номинации.                                                                                             
ООО Турфирма «Машук»  провела рекламный тур по г. Пятигорску, региону КМВ и Северному Кавказу для представителей туроператоров и турагентств из следующих городов: Москва, Санкт-Петербург, Ижевск, Екатеринбург, Липецк, Томск.                                                                                                                                                                                                                                                                                         В конкурсе на соискание Премии Посла Швейцарии за сохранение культурного наследия, объединяющего Россию и Швейцарию проект «Архитектурное наследие братьев Бернардацци» компании ООО «ГРАНД-ТУР» получил самую высокую оценку из 64 представленных, а  компания стала лауреатом Премии Посла Швейцарии 2020 года.
</t>
  </si>
  <si>
    <t xml:space="preserve">Индикатор не соответствует запланированному значению из-за увеличения потребления электрической энергии в многоквартирных домах за счет установки дополнительного энергоемкого оборудования (бытовой техники, сплит-систем, обогреватилей и т.п.) </t>
  </si>
  <si>
    <t xml:space="preserve">Недостижение показателя связано с отсутствием части приборов учета у потребителей, своевременной заменой и установкой новых приборов учета </t>
  </si>
  <si>
    <t>Проведена замена труб отопления в 2 учреждениях</t>
  </si>
  <si>
    <t xml:space="preserve">Сокращение количества работающих в туристических организациях, гостиницах и незначительно в санаториях города в связи со сложившейся эпидемиологической обстановкой в 2020 году и  приостановлением  деятельности туристической сферы </t>
  </si>
  <si>
    <t xml:space="preserve">Совместно с реусрсоснабжающими организациями рассматриваются вопросы о проведении работ по привлечению внебюджетных ивестиций, путем привлечения энергосервисных компаний для проведения мероприятий в области энергосбережения. </t>
  </si>
  <si>
    <t>Велась активная деятельность по популяризации курорта и развитию въездного туризма. В городе Пятигорске туристскими компаниями проводятся экскурсии по 26 туристическим маршрутам,в том числе для школьников.  По новым туристическим маршрутам  курсируют брендированные электромобили.</t>
  </si>
  <si>
    <t xml:space="preserve"> За 2020 год, постановлены на учет и оформлены права муниципальной собственности на следующие бесхозяйные объекты инженерной инфраструктуры, расположенной на территории г. Пятигорска:
- водопроводная сеть Д-76мм и 50мм, от ул. Адмиральского, д. 6а до д. 4 (дата постановки 07.02.2020 г.);
- трансформаторная подстанция (площадь 19,2 кв.м.) по ул. Адмиральского в районе Городской больницы № 2 (дата постановки 27.05.2020 г.); 
- тепловая сеть протяженостью 188 м, от котельной "Белая ромашка"
 до ГБУЗ СК "Пятигорская поликлиника № 1"(ТК-115 - ТК-136, ТК-136 - ТК-134) (дата постановки 03.08.2020 г.).                                                                                                                                                           </t>
  </si>
  <si>
    <r>
      <rPr>
        <b/>
        <sz val="12"/>
        <color theme="1"/>
        <rFont val="Times New Roman"/>
        <family val="1"/>
        <charset val="204"/>
      </rPr>
      <t>Контрольное событие 31:</t>
    </r>
    <r>
      <rPr>
        <sz val="12"/>
        <color theme="1"/>
        <rFont val="Times New Roman"/>
        <family val="1"/>
        <charset val="204"/>
      </rPr>
      <t xml:space="preserve">
Зарегистрировано право собственности на бесхозяйные объекты инженерной инфраструктуры, выявленные в базовый период</t>
    </r>
  </si>
  <si>
    <t>За отчетный период не было зарегистрировано право собственности на бесхозяйные объекты инженерной инфраструктуры в связи с тем, что по поставленным на учет как бесхозяйным объектам инженерной инфраструктуры в 2020 г. не наступил срок признания права муниципальной собственности. Ориентировочный срок признания права II полугодие 2021 г.</t>
  </si>
  <si>
    <t>Увеличение потерь воды при ее передаче, связано с большим процентом износа сетей водоснабжения и малым количеством замененных сетей ПТП Пятигорское филиала ГУП СК "Ставрополькрайводоканал" "Кавминводоканал"</t>
  </si>
  <si>
    <t>Увеличение значения индикатора связано с большим количеством потребленного природного газа в многоквартирных домах, согласно информации предоставленной ООО "Газпром межрегионгаз Ставрополь"</t>
  </si>
  <si>
    <t>Недостижение показателя связано с постоянной работой электромеханической части котельной и отсутствием технической и финансовой возможности модернизировать оборудование, расход электрической энергии остается на одном уровне при снижении потребления тепла.</t>
  </si>
  <si>
    <t xml:space="preserve">
Заключен муниципальный контракт № 2 от 20.01.2020 г. на выполнение работ электромонтажных по организации архитектурно-художественной подсветки следующих объектов: 1. Вышка на горе Машук. 2. Библиотека имени М.Горького (ул. Козлова, д.1). 3. Дом образования (ул. Козлова, д. 32) 4. Дом пионеров (просп. Кирова, д.41). 5. Ротонда на бульваре Гагарина (бульвар Гагарина, р-н д.1). 6. Художественная школа. (просп. Кирова, д.63) 7. Центральный фонтан (площадь Ленина) 8. Мемориал Черный тюльпан (ул.Пастухова, р-н Лазаревской церкви) 9. Школа № 1 (пр. 40 лет Октября, 99) 10. Стелла на въезде в город Пятигорск со стороны г. Нальчик (Нальчинское шоссе). 11. Памятник Ермолову (ул. Лермонтова, р-н д.5), 12) Место дуэли Лермонтова (северо-западный склон горы Машук). 13). Мемориальное панно «Мы победили» (на территории Старого кладбища).</t>
  </si>
  <si>
    <t>Введенные в 2020 году карантинные меры, направленные на борьбу с распространением новой коронавирусной инфекции, привели к снижению деловой активности и как следствие к сокращению числа субъектов малого и среднего предпринимательства.</t>
  </si>
  <si>
    <t xml:space="preserve">10 июня 2020 года администрацией города Пятигорска был проведен круглый стол на тему: «Участие в национальном проекте «Производительност труда и поддержка занятости в базовых несырьевых отраслях экономики» с высшим руководством предприятий, организаций потенциальных участников национального проекта «Производительность труда и поддержка занятости», а также регионального проекта «Адресная поддержка повышения производительности труда на предприятиях» под председательством ру-ководителя Фонда инновационного развития Ставропольского края Черниговского Вячеслава Алексеевича.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</si>
</sst>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dd/mm/yy;@"/>
    <numFmt numFmtId="166" formatCode="\ #,##0.00&quot;    &quot;;\-#,##0.00&quot;    &quot;;&quot; -&quot;#&quot;    &quot;;@\ "/>
    <numFmt numFmtId="167" formatCode="#,##0.00;[Red]\-#,##0.00;0.00"/>
    <numFmt numFmtId="168" formatCode="0\.00"/>
    <numFmt numFmtId="169" formatCode="#,##0.00_ ;[Red]\-#,##0.00\ "/>
    <numFmt numFmtId="170" formatCode="#,##0.0"/>
  </numFmts>
  <fonts count="34" x14ac:knownFonts="1">
    <font>
      <sz val="11"/>
      <color theme="1"/>
      <name val="Calibri"/>
      <family val="2"/>
      <scheme val="minor"/>
    </font>
    <font>
      <sz val="11"/>
      <color theme="1"/>
      <name val="Calibri"/>
      <family val="2"/>
      <charset val="204"/>
      <scheme val="minor"/>
    </font>
    <font>
      <sz val="12"/>
      <color theme="1"/>
      <name val="Times New Roman"/>
      <family val="1"/>
      <charset val="204"/>
    </font>
    <font>
      <sz val="14"/>
      <color theme="1"/>
      <name val="Times New Roman"/>
      <family val="1"/>
      <charset val="204"/>
    </font>
    <font>
      <sz val="12"/>
      <color indexed="8"/>
      <name val="Times New Roman"/>
      <family val="1"/>
      <charset val="204"/>
    </font>
    <font>
      <sz val="12"/>
      <name val="Times New Roman"/>
      <family val="1"/>
      <charset val="204"/>
    </font>
    <font>
      <sz val="11"/>
      <color theme="1"/>
      <name val="Times New Roman"/>
      <family val="1"/>
      <charset val="204"/>
    </font>
    <font>
      <sz val="12"/>
      <color theme="1"/>
      <name val="Calibri"/>
      <family val="2"/>
      <scheme val="minor"/>
    </font>
    <font>
      <sz val="14"/>
      <color theme="1"/>
      <name val="Calibri"/>
      <family val="2"/>
      <scheme val="minor"/>
    </font>
    <font>
      <sz val="14"/>
      <color indexed="8"/>
      <name val="Times New Roman"/>
      <family val="1"/>
      <charset val="204"/>
    </font>
    <font>
      <sz val="14"/>
      <name val="Times New Roman"/>
      <family val="1"/>
      <charset val="204"/>
    </font>
    <font>
      <b/>
      <sz val="14"/>
      <color theme="1"/>
      <name val="Times New Roman"/>
      <family val="1"/>
      <charset val="204"/>
    </font>
    <font>
      <sz val="10"/>
      <color theme="1"/>
      <name val="Times New Roman"/>
      <family val="1"/>
      <charset val="204"/>
    </font>
    <font>
      <b/>
      <sz val="14"/>
      <name val="Times New Roman"/>
      <family val="1"/>
      <charset val="204"/>
    </font>
    <font>
      <b/>
      <sz val="14"/>
      <color indexed="8"/>
      <name val="Times New Roman"/>
      <family val="1"/>
      <charset val="204"/>
    </font>
    <font>
      <b/>
      <sz val="12"/>
      <name val="Times New Roman"/>
      <family val="1"/>
      <charset val="204"/>
    </font>
    <font>
      <b/>
      <sz val="12"/>
      <color indexed="8"/>
      <name val="Times New Roman"/>
      <family val="1"/>
      <charset val="204"/>
    </font>
    <font>
      <b/>
      <sz val="12"/>
      <color theme="1"/>
      <name val="Times New Roman"/>
      <family val="1"/>
      <charset val="204"/>
    </font>
    <font>
      <b/>
      <sz val="16"/>
      <color theme="1"/>
      <name val="Times New Roman"/>
      <family val="1"/>
      <charset val="204"/>
    </font>
    <font>
      <sz val="11"/>
      <name val="Times New Roman"/>
      <family val="1"/>
      <charset val="204"/>
    </font>
    <font>
      <b/>
      <sz val="16"/>
      <color indexed="8"/>
      <name val="Times New Roman"/>
      <family val="1"/>
      <charset val="204"/>
    </font>
    <font>
      <sz val="16"/>
      <color indexed="8"/>
      <name val="Times New Roman"/>
      <family val="1"/>
      <charset val="204"/>
    </font>
    <font>
      <b/>
      <sz val="16"/>
      <name val="Times New Roman"/>
      <family val="1"/>
      <charset val="204"/>
    </font>
    <font>
      <sz val="14"/>
      <color rgb="FF000000"/>
      <name val="Times New Roman"/>
      <family val="1"/>
      <charset val="204"/>
    </font>
    <font>
      <b/>
      <sz val="14"/>
      <color rgb="FF000000"/>
      <name val="Times New Roman"/>
      <family val="1"/>
      <charset val="204"/>
    </font>
    <font>
      <sz val="16"/>
      <name val="Times New Roman"/>
      <family val="1"/>
      <charset val="204"/>
    </font>
    <font>
      <sz val="10"/>
      <name val="Arial"/>
      <family val="2"/>
      <charset val="204"/>
    </font>
    <font>
      <sz val="11"/>
      <color indexed="8"/>
      <name val="Calibri"/>
      <family val="2"/>
      <charset val="204"/>
    </font>
    <font>
      <sz val="12"/>
      <color rgb="FF000000"/>
      <name val="Times New Roman"/>
      <family val="1"/>
      <charset val="204"/>
    </font>
    <font>
      <sz val="12"/>
      <color theme="1"/>
      <name val="Calibri"/>
      <family val="2"/>
      <charset val="204"/>
      <scheme val="minor"/>
    </font>
    <font>
      <b/>
      <sz val="12"/>
      <color rgb="FF000000"/>
      <name val="Times New Roman"/>
      <family val="1"/>
      <charset val="204"/>
    </font>
    <font>
      <sz val="12"/>
      <color rgb="FF00B050"/>
      <name val="Times New Roman"/>
      <family val="1"/>
      <charset val="204"/>
    </font>
    <font>
      <sz val="16"/>
      <color theme="1"/>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6">
    <xf numFmtId="0" fontId="0" fillId="0" borderId="0"/>
    <xf numFmtId="0" fontId="26" fillId="0" borderId="0"/>
    <xf numFmtId="0" fontId="27" fillId="0" borderId="0"/>
    <xf numFmtId="166" fontId="27" fillId="0" borderId="0"/>
    <xf numFmtId="0" fontId="1" fillId="0" borderId="0"/>
    <xf numFmtId="0" fontId="26" fillId="0" borderId="0"/>
  </cellStyleXfs>
  <cellXfs count="324">
    <xf numFmtId="0" fontId="0" fillId="0" borderId="0" xfId="0"/>
    <xf numFmtId="0" fontId="0" fillId="0" borderId="0" xfId="0" applyFill="1"/>
    <xf numFmtId="0" fontId="5" fillId="0" borderId="0" xfId="0" applyFont="1" applyFill="1" applyBorder="1" applyAlignment="1">
      <alignment vertical="center" wrapText="1"/>
    </xf>
    <xf numFmtId="0" fontId="6" fillId="0" borderId="0" xfId="0" applyFont="1" applyFill="1" applyBorder="1"/>
    <xf numFmtId="0" fontId="0" fillId="0" borderId="0" xfId="0" applyFill="1" applyAlignment="1">
      <alignment horizontal="center"/>
    </xf>
    <xf numFmtId="0" fontId="0" fillId="0" borderId="0" xfId="0" applyNumberFormat="1" applyFont="1" applyFill="1"/>
    <xf numFmtId="0" fontId="9"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165" fontId="0" fillId="0" borderId="0" xfId="0" applyNumberFormat="1" applyFill="1" applyAlignment="1">
      <alignment horizontal="center"/>
    </xf>
    <xf numFmtId="165" fontId="2" fillId="0" borderId="0" xfId="0" applyNumberFormat="1" applyFont="1" applyFill="1" applyAlignment="1">
      <alignment horizontal="center" vertical="center"/>
    </xf>
    <xf numFmtId="0" fontId="12" fillId="0" borderId="0" xfId="0" applyFont="1" applyFill="1"/>
    <xf numFmtId="4" fontId="3" fillId="0" borderId="1" xfId="0" applyNumberFormat="1" applyFont="1" applyFill="1" applyBorder="1" applyAlignment="1">
      <alignment horizontal="center" vertical="center"/>
    </xf>
    <xf numFmtId="0" fontId="4" fillId="0" borderId="1" xfId="0" applyFont="1" applyFill="1" applyBorder="1" applyAlignment="1">
      <alignment vertical="center"/>
    </xf>
    <xf numFmtId="1" fontId="3"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65" fontId="5"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5" fillId="0" borderId="1" xfId="0" applyNumberFormat="1" applyFont="1" applyFill="1" applyBorder="1" applyAlignment="1">
      <alignment vertical="center" wrapText="1"/>
    </xf>
    <xf numFmtId="14" fontId="2" fillId="0" borderId="1" xfId="0" applyNumberFormat="1" applyFont="1" applyFill="1" applyBorder="1" applyAlignment="1">
      <alignment horizontal="center" vertical="center" wrapText="1"/>
    </xf>
    <xf numFmtId="165" fontId="2" fillId="0" borderId="1" xfId="0" applyNumberFormat="1" applyFont="1" applyFill="1" applyBorder="1" applyAlignment="1">
      <alignment vertical="center" wrapText="1"/>
    </xf>
    <xf numFmtId="14" fontId="4" fillId="0" borderId="1" xfId="0" applyNumberFormat="1" applyFont="1" applyFill="1" applyBorder="1" applyAlignment="1">
      <alignment vertical="center"/>
    </xf>
    <xf numFmtId="14" fontId="4" fillId="0" borderId="1" xfId="0" applyNumberFormat="1" applyFont="1" applyFill="1" applyBorder="1" applyAlignment="1">
      <alignment horizontal="center" vertical="center"/>
    </xf>
    <xf numFmtId="0" fontId="2" fillId="0" borderId="1" xfId="0" applyFont="1" applyFill="1" applyBorder="1" applyAlignment="1">
      <alignment vertical="center"/>
    </xf>
    <xf numFmtId="0" fontId="6" fillId="0" borderId="0" xfId="0" applyNumberFormat="1" applyFont="1" applyFill="1" applyAlignment="1">
      <alignment horizontal="right" vertical="center"/>
    </xf>
    <xf numFmtId="0" fontId="7" fillId="0" borderId="0" xfId="0" applyFont="1" applyFill="1"/>
    <xf numFmtId="165" fontId="7" fillId="0" borderId="0" xfId="0" applyNumberFormat="1" applyFont="1" applyFill="1" applyAlignment="1">
      <alignment horizontal="center"/>
    </xf>
    <xf numFmtId="0" fontId="7" fillId="0" borderId="0" xfId="0" applyFont="1" applyFill="1" applyAlignment="1">
      <alignment horizontal="center"/>
    </xf>
    <xf numFmtId="0" fontId="9" fillId="0" borderId="1" xfId="2" applyFont="1" applyFill="1" applyBorder="1" applyAlignment="1">
      <alignment horizontal="center" vertical="center"/>
    </xf>
    <xf numFmtId="0" fontId="9" fillId="0" borderId="1" xfId="2"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8" fillId="0" borderId="8" xfId="0" applyFont="1" applyFill="1" applyBorder="1" applyAlignment="1">
      <alignment horizontal="center" vertical="center" wrapText="1"/>
    </xf>
    <xf numFmtId="3" fontId="3"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xf>
    <xf numFmtId="0" fontId="5" fillId="0" borderId="0" xfId="0" applyNumberFormat="1" applyFont="1" applyFill="1" applyBorder="1" applyAlignment="1">
      <alignment vertical="center" wrapText="1"/>
    </xf>
    <xf numFmtId="0" fontId="4" fillId="0" borderId="0" xfId="0" applyFont="1" applyFill="1" applyBorder="1" applyAlignment="1">
      <alignment vertical="center"/>
    </xf>
    <xf numFmtId="0" fontId="0" fillId="0" borderId="0" xfId="0" applyNumberFormat="1" applyFont="1" applyFill="1" applyBorder="1"/>
    <xf numFmtId="0" fontId="12" fillId="0" borderId="0" xfId="0" applyFont="1" applyFill="1" applyBorder="1"/>
    <xf numFmtId="165" fontId="0" fillId="0" borderId="0" xfId="0" applyNumberFormat="1" applyFill="1" applyBorder="1" applyAlignment="1">
      <alignment horizontal="center"/>
    </xf>
    <xf numFmtId="0" fontId="0" fillId="0" borderId="0" xfId="0" applyFill="1" applyBorder="1" applyAlignment="1">
      <alignment horizontal="center"/>
    </xf>
    <xf numFmtId="0" fontId="0" fillId="0" borderId="0" xfId="0" applyFont="1" applyFill="1" applyBorder="1" applyAlignment="1">
      <alignment horizontal="center"/>
    </xf>
    <xf numFmtId="0" fontId="7" fillId="0" borderId="1" xfId="0" applyFont="1" applyFill="1" applyBorder="1" applyAlignment="1">
      <alignment horizontal="center" wrapText="1"/>
    </xf>
    <xf numFmtId="0" fontId="7" fillId="0" borderId="0" xfId="0" applyFont="1" applyFill="1" applyBorder="1" applyAlignment="1">
      <alignment horizontal="center"/>
    </xf>
    <xf numFmtId="0" fontId="7" fillId="0" borderId="0" xfId="0" applyFont="1" applyFill="1" applyBorder="1"/>
    <xf numFmtId="0" fontId="2" fillId="0" borderId="0" xfId="0" applyFont="1" applyFill="1" applyBorder="1"/>
    <xf numFmtId="165" fontId="7" fillId="0" borderId="0" xfId="0" applyNumberFormat="1" applyFont="1" applyFill="1" applyBorder="1" applyAlignment="1">
      <alignment horizontal="center"/>
    </xf>
    <xf numFmtId="0" fontId="5" fillId="0" borderId="0" xfId="0" applyFont="1" applyFill="1" applyBorder="1" applyAlignment="1">
      <alignment horizontal="left" vertical="center" wrapText="1"/>
    </xf>
    <xf numFmtId="0" fontId="3" fillId="2" borderId="0" xfId="0" applyFont="1" applyFill="1" applyBorder="1"/>
    <xf numFmtId="0" fontId="0" fillId="2" borderId="0" xfId="0" applyFill="1"/>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2" borderId="1" xfId="0" applyFont="1" applyFill="1" applyBorder="1" applyAlignment="1">
      <alignment horizontal="left" vertical="center" wrapText="1"/>
    </xf>
    <xf numFmtId="2" fontId="10" fillId="2" borderId="1" xfId="0" applyNumberFormat="1" applyFont="1" applyFill="1" applyBorder="1" applyAlignment="1">
      <alignment horizontal="left" vertical="center" wrapText="1"/>
    </xf>
    <xf numFmtId="1" fontId="3" fillId="2" borderId="1" xfId="0" applyNumberFormat="1" applyFont="1" applyFill="1" applyBorder="1" applyAlignment="1">
      <alignment horizontal="center" vertical="center"/>
    </xf>
    <xf numFmtId="2" fontId="3" fillId="2" borderId="1" xfId="0" applyNumberFormat="1" applyFont="1" applyFill="1" applyBorder="1" applyAlignment="1">
      <alignment horizontal="center" vertical="center" wrapText="1"/>
    </xf>
    <xf numFmtId="40" fontId="5" fillId="2" borderId="1" xfId="1" applyNumberFormat="1" applyFont="1" applyFill="1" applyBorder="1" applyAlignment="1" applyProtection="1">
      <alignment vertical="center"/>
      <protection hidden="1"/>
    </xf>
    <xf numFmtId="0" fontId="5" fillId="2" borderId="1" xfId="1" applyNumberFormat="1" applyFont="1" applyFill="1" applyBorder="1" applyAlignment="1" applyProtection="1">
      <alignment vertical="center"/>
      <protection hidden="1"/>
    </xf>
    <xf numFmtId="2" fontId="9" fillId="2" borderId="1" xfId="0" applyNumberFormat="1" applyFont="1" applyFill="1" applyBorder="1" applyAlignment="1">
      <alignment horizontal="left" vertical="center" wrapText="1"/>
    </xf>
    <xf numFmtId="1" fontId="9" fillId="2" borderId="1" xfId="0" applyNumberFormat="1" applyFont="1" applyFill="1" applyBorder="1" applyAlignment="1">
      <alignment horizontal="center" vertical="center"/>
    </xf>
    <xf numFmtId="16" fontId="9" fillId="2" borderId="1"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xf>
    <xf numFmtId="2" fontId="9" fillId="2" borderId="4" xfId="0" applyNumberFormat="1" applyFont="1" applyFill="1" applyBorder="1" applyAlignment="1">
      <alignment vertical="center" wrapText="1"/>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0" fillId="2" borderId="0" xfId="0" applyFill="1" applyBorder="1"/>
    <xf numFmtId="0" fontId="10" fillId="2" borderId="1" xfId="0" applyFont="1" applyFill="1" applyBorder="1" applyAlignment="1">
      <alignment horizontal="center" vertical="center"/>
    </xf>
    <xf numFmtId="0" fontId="8" fillId="2" borderId="0" xfId="0" applyFont="1" applyFill="1"/>
    <xf numFmtId="0" fontId="8" fillId="2" borderId="0" xfId="0" applyFont="1" applyFill="1" applyBorder="1"/>
    <xf numFmtId="0" fontId="3" fillId="2" borderId="0" xfId="0" applyFont="1" applyFill="1" applyBorder="1" applyAlignment="1">
      <alignment vertical="center" wrapText="1"/>
    </xf>
    <xf numFmtId="0" fontId="3" fillId="2" borderId="0" xfId="0" applyFont="1" applyFill="1" applyBorder="1" applyAlignment="1">
      <alignment horizontal="center" vertical="center"/>
    </xf>
    <xf numFmtId="0" fontId="2" fillId="2" borderId="0" xfId="0" applyFont="1" applyFill="1" applyBorder="1" applyAlignment="1">
      <alignment vertical="center" wrapText="1"/>
    </xf>
    <xf numFmtId="0" fontId="3" fillId="2" borderId="0" xfId="0" applyFont="1" applyFill="1" applyAlignment="1">
      <alignment horizontal="center" vertical="center"/>
    </xf>
    <xf numFmtId="169" fontId="0" fillId="2" borderId="0" xfId="0" applyNumberFormat="1" applyFill="1"/>
    <xf numFmtId="49" fontId="3" fillId="0" borderId="1" xfId="0" applyNumberFormat="1" applyFont="1" applyFill="1" applyBorder="1" applyAlignment="1">
      <alignment horizontal="center" vertical="center"/>
    </xf>
    <xf numFmtId="14" fontId="7" fillId="0" borderId="1" xfId="0" applyNumberFormat="1" applyFont="1" applyFill="1" applyBorder="1" applyAlignment="1">
      <alignment horizontal="center" vertical="center"/>
    </xf>
    <xf numFmtId="0" fontId="23" fillId="0" borderId="1" xfId="0" applyFont="1" applyFill="1" applyBorder="1" applyAlignment="1">
      <alignment horizontal="left" vertical="center" wrapText="1"/>
    </xf>
    <xf numFmtId="1" fontId="9" fillId="0" borderId="1" xfId="0" applyNumberFormat="1" applyFont="1" applyFill="1" applyBorder="1" applyAlignment="1">
      <alignment horizontal="center" vertical="center"/>
    </xf>
    <xf numFmtId="1" fontId="9" fillId="0" borderId="1" xfId="0" applyNumberFormat="1" applyFont="1" applyFill="1" applyBorder="1" applyAlignment="1"/>
    <xf numFmtId="167" fontId="0" fillId="0" borderId="0" xfId="0" applyNumberFormat="1" applyFill="1"/>
    <xf numFmtId="0" fontId="9" fillId="0" borderId="3" xfId="0" applyFont="1" applyFill="1" applyBorder="1" applyAlignment="1">
      <alignment horizontal="center" vertical="center"/>
    </xf>
    <xf numFmtId="0" fontId="23" fillId="0" borderId="1" xfId="0" applyFont="1" applyFill="1" applyBorder="1" applyAlignment="1">
      <alignment horizontal="justify" vertical="center" wrapText="1"/>
    </xf>
    <xf numFmtId="167" fontId="10" fillId="0" borderId="1" xfId="1" applyNumberFormat="1" applyFont="1" applyFill="1" applyBorder="1" applyAlignment="1" applyProtection="1">
      <alignment horizontal="center" vertical="center"/>
      <protection hidden="1"/>
    </xf>
    <xf numFmtId="168" fontId="10" fillId="0" borderId="1" xfId="1" applyNumberFormat="1" applyFont="1" applyFill="1" applyBorder="1" applyAlignment="1" applyProtection="1">
      <alignment horizontal="center" vertical="center"/>
      <protection hidden="1"/>
    </xf>
    <xf numFmtId="165" fontId="19"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1" fillId="0"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1" xfId="0" applyFont="1" applyFill="1" applyBorder="1" applyAlignment="1">
      <alignment vertical="center" wrapText="1"/>
    </xf>
    <xf numFmtId="0" fontId="2" fillId="0" borderId="1" xfId="0" applyFont="1" applyFill="1" applyBorder="1" applyAlignment="1">
      <alignment horizontal="justify" vertical="center" wrapText="1"/>
    </xf>
    <xf numFmtId="14" fontId="2" fillId="0" borderId="1" xfId="0" applyNumberFormat="1" applyFont="1" applyFill="1" applyBorder="1" applyAlignment="1">
      <alignment vertical="center" wrapText="1"/>
    </xf>
    <xf numFmtId="0" fontId="28" fillId="0" borderId="1" xfId="0" applyFont="1" applyFill="1" applyBorder="1" applyAlignment="1">
      <alignment horizontal="left" vertical="center" wrapText="1"/>
    </xf>
    <xf numFmtId="16" fontId="2" fillId="0" borderId="1" xfId="0" applyNumberFormat="1" applyFont="1" applyFill="1" applyBorder="1" applyAlignment="1">
      <alignment horizontal="center" vertical="center"/>
    </xf>
    <xf numFmtId="0" fontId="4" fillId="0" borderId="1" xfId="0" applyFont="1" applyFill="1" applyBorder="1" applyAlignment="1">
      <alignment horizontal="left" vertical="top" wrapText="1"/>
    </xf>
    <xf numFmtId="0" fontId="29" fillId="0" borderId="1" xfId="0" applyFont="1" applyFill="1" applyBorder="1" applyAlignment="1">
      <alignment vertical="center"/>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1" xfId="0" applyNumberFormat="1" applyFont="1" applyFill="1" applyBorder="1" applyAlignment="1">
      <alignment horizontal="center" vertical="center"/>
    </xf>
    <xf numFmtId="0" fontId="17"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xf>
    <xf numFmtId="0" fontId="18" fillId="0" borderId="1" xfId="0" applyFont="1" applyFill="1" applyBorder="1" applyAlignment="1">
      <alignment horizontal="left" vertical="center"/>
    </xf>
    <xf numFmtId="0" fontId="9" fillId="0" borderId="1" xfId="2" applyFont="1" applyFill="1" applyBorder="1" applyAlignment="1">
      <alignment horizontal="left" vertical="center" wrapText="1"/>
    </xf>
    <xf numFmtId="0" fontId="32" fillId="0" borderId="1" xfId="0" applyFont="1" applyFill="1" applyBorder="1" applyAlignment="1">
      <alignment horizontal="left" vertical="center"/>
    </xf>
    <xf numFmtId="4" fontId="4" fillId="0" borderId="1" xfId="0" applyNumberFormat="1" applyFont="1" applyFill="1" applyBorder="1" applyAlignment="1">
      <alignment horizontal="center" vertical="center"/>
    </xf>
    <xf numFmtId="4" fontId="4" fillId="0" borderId="1" xfId="0" applyNumberFormat="1" applyFont="1" applyFill="1" applyBorder="1" applyAlignment="1">
      <alignment vertical="center"/>
    </xf>
    <xf numFmtId="4" fontId="2" fillId="0" borderId="1" xfId="0" applyNumberFormat="1" applyFont="1" applyFill="1" applyBorder="1" applyAlignment="1">
      <alignment vertical="center" wrapText="1"/>
    </xf>
    <xf numFmtId="4"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vertical="center" wrapText="1"/>
    </xf>
    <xf numFmtId="4" fontId="5" fillId="0" borderId="1" xfId="0" applyNumberFormat="1" applyFont="1" applyFill="1" applyBorder="1" applyAlignment="1">
      <alignment horizontal="center" vertical="center"/>
    </xf>
    <xf numFmtId="0" fontId="0" fillId="0" borderId="0" xfId="0" applyBorder="1" applyAlignment="1">
      <alignment vertical="center"/>
    </xf>
    <xf numFmtId="0" fontId="14" fillId="2" borderId="4" xfId="0" applyFont="1" applyFill="1" applyBorder="1" applyAlignment="1">
      <alignment horizontal="center" vertical="center"/>
    </xf>
    <xf numFmtId="0" fontId="3" fillId="0" borderId="1" xfId="0" applyFont="1" applyFill="1" applyBorder="1" applyAlignment="1">
      <alignment horizontal="left" vertical="top" wrapText="1"/>
    </xf>
    <xf numFmtId="0" fontId="29" fillId="0" borderId="1" xfId="0" applyFont="1" applyFill="1" applyBorder="1" applyAlignment="1">
      <alignment vertical="center" wrapText="1"/>
    </xf>
    <xf numFmtId="14" fontId="5" fillId="0" borderId="1" xfId="0" applyNumberFormat="1" applyFont="1" applyFill="1" applyBorder="1" applyAlignment="1">
      <alignment vertical="center" wrapText="1"/>
    </xf>
    <xf numFmtId="0" fontId="2" fillId="0" borderId="1" xfId="0" applyFont="1" applyFill="1" applyBorder="1" applyAlignment="1">
      <alignment vertical="top" wrapText="1"/>
    </xf>
    <xf numFmtId="0" fontId="2" fillId="0" borderId="1" xfId="0" applyFont="1" applyFill="1" applyBorder="1" applyAlignment="1">
      <alignment wrapText="1"/>
    </xf>
    <xf numFmtId="14" fontId="7" fillId="0" borderId="1" xfId="0" applyNumberFormat="1" applyFont="1" applyFill="1" applyBorder="1" applyAlignment="1">
      <alignment horizontal="center"/>
    </xf>
    <xf numFmtId="0" fontId="7" fillId="0" borderId="1" xfId="0" applyFont="1" applyFill="1" applyBorder="1" applyAlignment="1">
      <alignment horizontal="center"/>
    </xf>
    <xf numFmtId="0" fontId="7" fillId="0" borderId="1" xfId="0" applyNumberFormat="1" applyFont="1" applyFill="1" applyBorder="1"/>
    <xf numFmtId="0" fontId="3" fillId="0" borderId="1" xfId="0" applyNumberFormat="1" applyFont="1" applyFill="1" applyBorder="1" applyAlignment="1">
      <alignment horizontal="left" vertical="top" wrapText="1"/>
    </xf>
    <xf numFmtId="0" fontId="0" fillId="0" borderId="0" xfId="0" applyNumberFormat="1" applyFill="1"/>
    <xf numFmtId="0" fontId="3"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3" fillId="0" borderId="0" xfId="0" applyFont="1" applyFill="1" applyBorder="1"/>
    <xf numFmtId="0" fontId="3" fillId="0" borderId="0" xfId="0" applyFont="1" applyFill="1" applyAlignment="1"/>
    <xf numFmtId="0" fontId="3" fillId="0" borderId="0" xfId="0" applyFont="1" applyFill="1" applyBorder="1" applyAlignment="1">
      <alignment horizontal="right"/>
    </xf>
    <xf numFmtId="164" fontId="9" fillId="0" borderId="1" xfId="0" applyNumberFormat="1" applyFont="1" applyFill="1" applyBorder="1" applyAlignment="1">
      <alignment horizontal="center" vertical="center"/>
    </xf>
    <xf numFmtId="170" fontId="3" fillId="0" borderId="1" xfId="0" applyNumberFormat="1" applyFont="1" applyFill="1" applyBorder="1" applyAlignment="1">
      <alignment horizontal="center" vertical="center"/>
    </xf>
    <xf numFmtId="0" fontId="28" fillId="0" borderId="1" xfId="0" applyFont="1" applyFill="1" applyBorder="1" applyAlignment="1">
      <alignment horizontal="justify" vertical="top" wrapText="1"/>
    </xf>
    <xf numFmtId="49" fontId="4"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0" fontId="28" fillId="0" borderId="0" xfId="0" applyFont="1" applyFill="1" applyBorder="1" applyAlignment="1">
      <alignment vertical="center" wrapText="1"/>
    </xf>
    <xf numFmtId="14" fontId="2" fillId="0" borderId="0" xfId="0" applyNumberFormat="1" applyFont="1" applyFill="1" applyBorder="1" applyAlignment="1">
      <alignment vertic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alignment horizontal="left" vertical="top" wrapText="1"/>
    </xf>
    <xf numFmtId="49" fontId="5" fillId="0" borderId="1" xfId="0" applyNumberFormat="1" applyFont="1" applyFill="1" applyBorder="1" applyAlignment="1">
      <alignment horizontal="center" vertical="center"/>
    </xf>
    <xf numFmtId="14" fontId="5" fillId="0" borderId="1" xfId="0" applyNumberFormat="1" applyFont="1" applyFill="1" applyBorder="1" applyAlignment="1">
      <alignment horizontal="left" vertical="center" wrapText="1"/>
    </xf>
    <xf numFmtId="0" fontId="5" fillId="0" borderId="4" xfId="0" applyFont="1" applyFill="1" applyBorder="1" applyAlignment="1">
      <alignment vertical="top" wrapText="1"/>
    </xf>
    <xf numFmtId="0" fontId="9" fillId="0" borderId="4" xfId="0" applyFont="1" applyFill="1" applyBorder="1" applyAlignment="1">
      <alignment horizontal="center" vertical="center"/>
    </xf>
    <xf numFmtId="0" fontId="5" fillId="0" borderId="1" xfId="0" applyFont="1" applyFill="1" applyBorder="1" applyAlignment="1">
      <alignment vertical="center" wrapText="1"/>
    </xf>
    <xf numFmtId="0" fontId="10" fillId="0" borderId="6" xfId="0" applyFont="1" applyFill="1" applyBorder="1" applyAlignment="1">
      <alignment horizontal="center" wrapText="1"/>
    </xf>
    <xf numFmtId="0" fontId="10" fillId="0" borderId="3" xfId="0" applyFont="1" applyFill="1" applyBorder="1" applyAlignment="1">
      <alignment horizontal="center" wrapText="1"/>
    </xf>
    <xf numFmtId="0" fontId="5" fillId="0" borderId="1" xfId="0" applyFont="1" applyFill="1" applyBorder="1" applyAlignment="1">
      <alignment vertical="top" wrapText="1"/>
    </xf>
    <xf numFmtId="0" fontId="3"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0" fillId="0" borderId="0" xfId="0" applyFont="1" applyFill="1" applyBorder="1"/>
    <xf numFmtId="0" fontId="11" fillId="0" borderId="0" xfId="0" applyFont="1" applyFill="1" applyBorder="1"/>
    <xf numFmtId="0" fontId="3" fillId="0" borderId="1" xfId="0" applyFont="1" applyFill="1" applyBorder="1" applyAlignment="1">
      <alignment vertical="center"/>
    </xf>
    <xf numFmtId="0" fontId="3" fillId="0" borderId="1" xfId="0" applyFont="1" applyFill="1" applyBorder="1"/>
    <xf numFmtId="0" fontId="7" fillId="0" borderId="0" xfId="0" applyFont="1" applyFill="1" applyBorder="1" applyAlignment="1">
      <alignment vertical="center"/>
    </xf>
    <xf numFmtId="4" fontId="7" fillId="0" borderId="0" xfId="0" applyNumberFormat="1" applyFont="1" applyFill="1" applyBorder="1" applyAlignment="1">
      <alignment vertical="center"/>
    </xf>
    <xf numFmtId="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167" fontId="5" fillId="0" borderId="1" xfId="1" applyNumberFormat="1" applyFont="1" applyFill="1" applyBorder="1" applyAlignment="1" applyProtection="1">
      <alignment horizontal="center" vertical="center"/>
      <protection hidden="1"/>
    </xf>
    <xf numFmtId="0" fontId="7" fillId="0" borderId="0" xfId="0" applyFont="1" applyFill="1" applyAlignment="1">
      <alignment vertical="center"/>
    </xf>
    <xf numFmtId="4" fontId="7" fillId="0" borderId="0" xfId="0" applyNumberFormat="1" applyFont="1" applyFill="1" applyAlignment="1">
      <alignment vertical="center"/>
    </xf>
    <xf numFmtId="4" fontId="5" fillId="0" borderId="1" xfId="1" applyNumberFormat="1" applyFont="1" applyFill="1" applyBorder="1" applyAlignment="1" applyProtection="1">
      <alignment horizontal="center" vertical="center"/>
      <protection hidden="1"/>
    </xf>
    <xf numFmtId="0" fontId="7" fillId="0" borderId="2" xfId="0" applyFont="1" applyFill="1" applyBorder="1" applyAlignment="1">
      <alignment vertical="center"/>
    </xf>
    <xf numFmtId="0" fontId="7" fillId="0" borderId="1" xfId="0" applyFont="1" applyFill="1" applyBorder="1" applyAlignment="1">
      <alignment vertical="center"/>
    </xf>
    <xf numFmtId="4" fontId="7" fillId="0" borderId="2" xfId="0" applyNumberFormat="1" applyFont="1" applyFill="1" applyBorder="1" applyAlignment="1">
      <alignment vertical="center"/>
    </xf>
    <xf numFmtId="0" fontId="8" fillId="0" borderId="0" xfId="0" applyFont="1" applyFill="1" applyBorder="1" applyAlignment="1">
      <alignment horizontal="center" vertical="top"/>
    </xf>
    <xf numFmtId="0" fontId="2" fillId="0" borderId="0" xfId="0" applyFont="1" applyFill="1" applyBorder="1" applyAlignment="1">
      <alignment horizontal="left" vertical="center" wrapText="1"/>
    </xf>
    <xf numFmtId="0" fontId="3" fillId="0" borderId="0" xfId="0" applyFont="1" applyFill="1"/>
    <xf numFmtId="0" fontId="0" fillId="0" borderId="0" xfId="0" applyFont="1" applyFill="1"/>
    <xf numFmtId="0" fontId="0" fillId="0" borderId="0" xfId="0" applyFont="1" applyFill="1" applyBorder="1"/>
    <xf numFmtId="169" fontId="0" fillId="0" borderId="0" xfId="0" applyNumberFormat="1" applyFont="1" applyFill="1" applyBorder="1"/>
    <xf numFmtId="4" fontId="0" fillId="0" borderId="0" xfId="0" applyNumberFormat="1" applyFont="1" applyFill="1" applyBorder="1"/>
    <xf numFmtId="4" fontId="0" fillId="0" borderId="0" xfId="0" applyNumberFormat="1" applyFont="1" applyFill="1"/>
    <xf numFmtId="167" fontId="5" fillId="0" borderId="2" xfId="1" applyNumberFormat="1" applyFont="1" applyFill="1" applyBorder="1" applyAlignment="1" applyProtection="1">
      <alignment vertical="center"/>
      <protection hidden="1"/>
    </xf>
    <xf numFmtId="167" fontId="5" fillId="0" borderId="1" xfId="1" applyNumberFormat="1" applyFont="1" applyFill="1" applyBorder="1" applyAlignment="1" applyProtection="1">
      <alignment vertical="center"/>
      <protection hidden="1"/>
    </xf>
    <xf numFmtId="168" fontId="5" fillId="0" borderId="1" xfId="1" applyNumberFormat="1" applyFont="1" applyFill="1" applyBorder="1" applyAlignment="1" applyProtection="1">
      <alignment vertical="center"/>
      <protection hidden="1"/>
    </xf>
    <xf numFmtId="0" fontId="0" fillId="0" borderId="1" xfId="0" applyFont="1" applyFill="1" applyBorder="1"/>
    <xf numFmtId="4" fontId="0" fillId="0" borderId="1" xfId="0" applyNumberFormat="1" applyFont="1" applyFill="1" applyBorder="1"/>
    <xf numFmtId="0" fontId="0" fillId="0" borderId="1" xfId="0" applyFont="1" applyFill="1" applyBorder="1" applyAlignment="1">
      <alignment horizontal="center" vertical="center"/>
    </xf>
    <xf numFmtId="0" fontId="0" fillId="0" borderId="0" xfId="0" applyFont="1" applyFill="1" applyBorder="1" applyAlignment="1">
      <alignment vertical="center" wrapText="1"/>
    </xf>
    <xf numFmtId="40" fontId="5" fillId="0" borderId="1" xfId="1" applyNumberFormat="1" applyFont="1" applyFill="1" applyBorder="1" applyAlignment="1" applyProtection="1">
      <alignment horizontal="center" vertical="center"/>
      <protection hidden="1"/>
    </xf>
    <xf numFmtId="0" fontId="9" fillId="2" borderId="4" xfId="0" applyFont="1" applyFill="1" applyBorder="1" applyAlignment="1">
      <alignment horizontal="center" vertical="center"/>
    </xf>
    <xf numFmtId="0" fontId="10" fillId="2" borderId="4" xfId="0" applyFont="1" applyFill="1" applyBorder="1" applyAlignment="1">
      <alignment horizontal="left" vertical="center" wrapText="1"/>
    </xf>
    <xf numFmtId="0" fontId="0" fillId="0" borderId="1" xfId="0" applyFill="1" applyBorder="1"/>
    <xf numFmtId="0" fontId="9" fillId="0" borderId="1" xfId="2" applyFont="1" applyFill="1" applyBorder="1" applyAlignment="1">
      <alignment horizontal="left" vertical="top"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5"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8" fillId="0" borderId="1" xfId="0" applyFont="1" applyFill="1" applyBorder="1" applyAlignment="1">
      <alignment horizontal="left" vertical="top" wrapText="1"/>
    </xf>
    <xf numFmtId="0" fontId="4" fillId="0" borderId="1" xfId="0" applyFont="1" applyFill="1" applyBorder="1" applyAlignment="1">
      <alignment horizontal="center" vertical="center"/>
    </xf>
    <xf numFmtId="0" fontId="28" fillId="0" borderId="1" xfId="0" applyFont="1" applyFill="1" applyBorder="1" applyAlignment="1">
      <alignment vertical="center"/>
    </xf>
    <xf numFmtId="0" fontId="2"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0" fillId="0" borderId="0" xfId="0" applyFill="1" applyBorder="1"/>
    <xf numFmtId="0" fontId="2" fillId="0" borderId="1" xfId="0" applyFont="1" applyFill="1" applyBorder="1" applyAlignment="1">
      <alignment horizontal="center" vertical="center" wrapText="1"/>
    </xf>
    <xf numFmtId="0" fontId="28" fillId="0" borderId="1" xfId="0" applyFont="1" applyFill="1" applyBorder="1" applyAlignment="1">
      <alignment vertical="top" wrapText="1"/>
    </xf>
    <xf numFmtId="0" fontId="2"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14" fontId="28" fillId="0" borderId="1" xfId="0" applyNumberFormat="1" applyFont="1" applyFill="1" applyBorder="1" applyAlignment="1">
      <alignment horizontal="center" vertical="center" wrapText="1"/>
    </xf>
    <xf numFmtId="0" fontId="3" fillId="0" borderId="0" xfId="0" applyFont="1" applyFill="1" applyAlignment="1">
      <alignment horizontal="justify"/>
    </xf>
    <xf numFmtId="0" fontId="2" fillId="0" borderId="0" xfId="0" applyFont="1" applyFill="1" applyAlignment="1">
      <alignment wrapText="1"/>
    </xf>
    <xf numFmtId="0" fontId="16" fillId="0" borderId="1" xfId="0" applyFont="1" applyFill="1" applyBorder="1" applyAlignment="1">
      <alignment vertical="center" wrapText="1"/>
    </xf>
    <xf numFmtId="9" fontId="2" fillId="0" borderId="1" xfId="0" applyNumberFormat="1" applyFont="1" applyFill="1" applyBorder="1" applyAlignment="1">
      <alignment vertical="center" wrapText="1"/>
    </xf>
    <xf numFmtId="0" fontId="2" fillId="0" borderId="1" xfId="0" applyFont="1" applyFill="1" applyBorder="1" applyAlignment="1">
      <alignment horizontal="left" vertical="center"/>
    </xf>
    <xf numFmtId="165" fontId="5" fillId="0" borderId="1" xfId="0" applyNumberFormat="1" applyFont="1" applyFill="1" applyBorder="1" applyAlignment="1">
      <alignment horizontal="left" vertical="center" wrapText="1"/>
    </xf>
    <xf numFmtId="0" fontId="3" fillId="0" borderId="0" xfId="0" applyFont="1" applyFill="1" applyAlignment="1">
      <alignment horizontal="center" vertical="center"/>
    </xf>
    <xf numFmtId="2" fontId="3" fillId="0" borderId="1"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28" fillId="0" borderId="1" xfId="0" applyFont="1" applyFill="1" applyBorder="1" applyAlignment="1">
      <alignment vertical="top" wrapText="1"/>
    </xf>
    <xf numFmtId="0" fontId="3" fillId="2" borderId="0" xfId="0" applyFont="1" applyFill="1" applyBorder="1" applyAlignment="1">
      <alignment horizontal="left" vertical="center" wrapText="1"/>
    </xf>
    <xf numFmtId="0" fontId="3" fillId="2" borderId="0" xfId="0" applyFont="1" applyFill="1" applyAlignment="1">
      <alignment horizontal="right"/>
    </xf>
    <xf numFmtId="2" fontId="9" fillId="2" borderId="1" xfId="0" applyNumberFormat="1" applyFont="1" applyFill="1" applyBorder="1" applyAlignment="1">
      <alignment horizontal="left" vertical="top" wrapText="1"/>
    </xf>
    <xf numFmtId="0" fontId="3" fillId="2" borderId="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1" fillId="2" borderId="0" xfId="0" applyFont="1" applyFill="1" applyBorder="1" applyAlignment="1">
      <alignment horizontal="center" vertical="center"/>
    </xf>
    <xf numFmtId="0" fontId="11" fillId="2" borderId="8"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3" xfId="0" applyFont="1" applyFill="1" applyBorder="1" applyAlignment="1">
      <alignment horizontal="center" vertical="center"/>
    </xf>
    <xf numFmtId="0" fontId="3" fillId="0" borderId="0" xfId="0" applyFont="1" applyFill="1" applyBorder="1" applyAlignment="1">
      <alignment horizontal="left" vertical="center" wrapText="1"/>
    </xf>
    <xf numFmtId="0" fontId="5" fillId="0" borderId="1" xfId="0" applyFont="1" applyFill="1" applyBorder="1" applyAlignment="1">
      <alignment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0" fillId="0" borderId="4" xfId="0" applyFont="1" applyFill="1" applyBorder="1" applyAlignment="1">
      <alignment horizontal="center" wrapText="1"/>
    </xf>
    <xf numFmtId="0" fontId="10" fillId="0" borderId="6" xfId="0" applyFont="1" applyFill="1" applyBorder="1" applyAlignment="1">
      <alignment horizontal="center" wrapText="1"/>
    </xf>
    <xf numFmtId="0" fontId="5" fillId="0" borderId="1" xfId="0" applyFont="1" applyFill="1" applyBorder="1" applyAlignment="1">
      <alignment horizontal="left" vertical="top" wrapText="1"/>
    </xf>
    <xf numFmtId="16" fontId="9" fillId="0" borderId="4" xfId="0" applyNumberFormat="1" applyFont="1" applyFill="1" applyBorder="1" applyAlignment="1">
      <alignment horizontal="center" vertical="top"/>
    </xf>
    <xf numFmtId="16" fontId="9" fillId="0" borderId="6" xfId="0" applyNumberFormat="1" applyFont="1" applyFill="1" applyBorder="1" applyAlignment="1">
      <alignment horizontal="center" vertical="top"/>
    </xf>
    <xf numFmtId="16" fontId="9" fillId="0" borderId="3" xfId="0" applyNumberFormat="1" applyFont="1" applyFill="1" applyBorder="1" applyAlignment="1">
      <alignment horizontal="center" vertical="top"/>
    </xf>
    <xf numFmtId="0" fontId="10" fillId="0" borderId="3" xfId="0" applyFont="1" applyFill="1" applyBorder="1" applyAlignment="1">
      <alignment horizontal="center" wrapText="1"/>
    </xf>
    <xf numFmtId="0" fontId="5" fillId="0" borderId="1" xfId="0" applyFont="1" applyFill="1" applyBorder="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right"/>
    </xf>
    <xf numFmtId="0" fontId="7" fillId="0" borderId="1" xfId="0" applyFont="1" applyFill="1" applyBorder="1" applyAlignment="1">
      <alignment vertical="center" wrapText="1"/>
    </xf>
    <xf numFmtId="0" fontId="0" fillId="0" borderId="6" xfId="0" applyFont="1" applyFill="1" applyBorder="1" applyAlignment="1">
      <alignment horizontal="center" vertical="center"/>
    </xf>
    <xf numFmtId="0" fontId="0" fillId="0" borderId="3" xfId="0" applyFont="1" applyFill="1" applyBorder="1" applyAlignment="1">
      <alignment horizontal="center" vertical="center"/>
    </xf>
    <xf numFmtId="0" fontId="5" fillId="0" borderId="1" xfId="0" applyFont="1" applyFill="1" applyBorder="1" applyAlignment="1">
      <alignment vertical="top" wrapText="1"/>
    </xf>
    <xf numFmtId="0" fontId="7" fillId="0" borderId="1" xfId="0" applyFont="1" applyFill="1" applyBorder="1" applyAlignment="1">
      <alignment vertical="top" wrapText="1"/>
    </xf>
    <xf numFmtId="0" fontId="1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9" fillId="0" borderId="4" xfId="0" applyFont="1" applyFill="1" applyBorder="1" applyAlignment="1">
      <alignment horizontal="center" vertical="top"/>
    </xf>
    <xf numFmtId="0" fontId="9" fillId="0" borderId="6" xfId="0" applyFont="1" applyFill="1" applyBorder="1" applyAlignment="1">
      <alignment horizontal="center" vertical="top"/>
    </xf>
    <xf numFmtId="0" fontId="9" fillId="0" borderId="3" xfId="0" applyFont="1" applyFill="1" applyBorder="1" applyAlignment="1">
      <alignment horizontal="center" vertical="top"/>
    </xf>
    <xf numFmtId="0" fontId="0" fillId="0" borderId="1" xfId="0" applyFont="1" applyFill="1" applyBorder="1" applyAlignment="1">
      <alignment horizontal="left" vertical="top" wrapText="1"/>
    </xf>
    <xf numFmtId="0" fontId="3" fillId="0" borderId="0" xfId="0" applyFont="1" applyFill="1" applyBorder="1" applyAlignment="1">
      <alignment horizontal="left" wrapText="1"/>
    </xf>
    <xf numFmtId="0" fontId="20" fillId="0" borderId="1" xfId="0" applyFont="1" applyFill="1" applyBorder="1" applyAlignment="1">
      <alignment horizontal="center" vertical="center" wrapText="1"/>
    </xf>
    <xf numFmtId="0" fontId="3" fillId="0" borderId="0" xfId="0" applyFont="1" applyFill="1" applyBorder="1" applyAlignment="1">
      <alignment horizontal="right"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22"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18" fillId="0" borderId="1" xfId="0" applyFont="1" applyFill="1" applyBorder="1" applyAlignment="1">
      <alignment horizontal="center" vertical="top" wrapText="1"/>
    </xf>
    <xf numFmtId="0" fontId="18" fillId="0" borderId="1" xfId="0" applyFont="1" applyFill="1" applyBorder="1" applyAlignment="1">
      <alignment horizontal="center" vertical="top"/>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18"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NumberFormat="1" applyFont="1" applyFill="1" applyBorder="1" applyAlignment="1">
      <alignment horizontal="left" vertical="top" wrapText="1"/>
    </xf>
    <xf numFmtId="0" fontId="28" fillId="0" borderId="1" xfId="0" applyFont="1" applyFill="1" applyBorder="1" applyAlignment="1">
      <alignment horizontal="left" vertical="top" wrapText="1"/>
    </xf>
    <xf numFmtId="0" fontId="1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33" fillId="0" borderId="1" xfId="0" applyFont="1" applyFill="1" applyBorder="1" applyAlignment="1">
      <alignment vertical="top" wrapText="1"/>
    </xf>
    <xf numFmtId="0" fontId="28" fillId="0" borderId="1" xfId="0" applyFont="1" applyFill="1" applyBorder="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3" fillId="0" borderId="0" xfId="0" applyNumberFormat="1" applyFont="1" applyFill="1" applyAlignment="1">
      <alignment horizontal="left" wrapText="1"/>
    </xf>
    <xf numFmtId="0" fontId="5" fillId="0" borderId="6" xfId="0" applyFont="1" applyFill="1" applyBorder="1" applyAlignment="1">
      <alignment horizontal="left" vertical="top" wrapText="1"/>
    </xf>
    <xf numFmtId="0" fontId="5" fillId="0" borderId="3" xfId="0" applyFont="1" applyFill="1" applyBorder="1" applyAlignment="1">
      <alignment horizontal="left" vertical="top"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12" fillId="0" borderId="0" xfId="0" applyFont="1" applyFill="1" applyBorder="1" applyAlignment="1">
      <alignment horizontal="left" vertical="center" wrapText="1"/>
    </xf>
    <xf numFmtId="0" fontId="0" fillId="0" borderId="0" xfId="0" applyFill="1" applyBorder="1"/>
    <xf numFmtId="0" fontId="4" fillId="0" borderId="1" xfId="0" applyFont="1" applyFill="1" applyBorder="1" applyAlignment="1">
      <alignment horizontal="left" vertical="center"/>
    </xf>
    <xf numFmtId="0" fontId="2" fillId="0" borderId="6" xfId="0"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vertical="top" wrapText="1"/>
    </xf>
    <xf numFmtId="0" fontId="28" fillId="0" borderId="1" xfId="0" applyFont="1" applyFill="1" applyBorder="1" applyAlignment="1">
      <alignment vertical="top" wrapText="1"/>
    </xf>
    <xf numFmtId="0" fontId="28" fillId="0" borderId="4" xfId="0" applyFont="1" applyFill="1" applyBorder="1" applyAlignment="1">
      <alignment horizontal="left" vertical="top" wrapText="1"/>
    </xf>
    <xf numFmtId="0" fontId="28" fillId="0" borderId="3" xfId="0" applyFont="1" applyFill="1" applyBorder="1" applyAlignment="1">
      <alignment horizontal="left" vertical="top" wrapText="1"/>
    </xf>
    <xf numFmtId="165" fontId="11" fillId="0" borderId="0" xfId="0" applyNumberFormat="1" applyFont="1" applyFill="1" applyAlignment="1">
      <alignment horizontal="center" vertical="center"/>
    </xf>
    <xf numFmtId="0" fontId="11" fillId="0" borderId="0" xfId="0" applyFont="1" applyFill="1" applyAlignment="1">
      <alignment horizontal="center" vertical="center" wrapText="1"/>
    </xf>
    <xf numFmtId="0" fontId="2"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9" fontId="2" fillId="0" borderId="1" xfId="0" applyNumberFormat="1" applyFont="1" applyFill="1" applyBorder="1" applyAlignment="1">
      <alignment horizontal="left" vertical="center" wrapText="1"/>
    </xf>
    <xf numFmtId="0" fontId="5" fillId="0" borderId="4" xfId="4" applyFont="1" applyFill="1" applyBorder="1" applyAlignment="1">
      <alignment horizontal="left" vertical="top" wrapText="1"/>
    </xf>
    <xf numFmtId="0" fontId="5" fillId="0" borderId="3" xfId="4" applyFont="1" applyFill="1" applyBorder="1" applyAlignment="1">
      <alignment horizontal="left" vertical="top" wrapText="1"/>
    </xf>
    <xf numFmtId="0" fontId="2" fillId="0" borderId="4" xfId="0" applyFont="1" applyFill="1" applyBorder="1" applyAlignment="1">
      <alignment horizontal="left" vertical="center"/>
    </xf>
    <xf numFmtId="0" fontId="2" fillId="0" borderId="3" xfId="0" applyFont="1" applyFill="1" applyBorder="1" applyAlignment="1">
      <alignment horizontal="left" vertical="center"/>
    </xf>
    <xf numFmtId="165" fontId="5" fillId="0" borderId="1" xfId="0" applyNumberFormat="1" applyFont="1" applyFill="1" applyBorder="1" applyAlignment="1">
      <alignment horizontal="left" vertical="center" wrapText="1"/>
    </xf>
    <xf numFmtId="0" fontId="4" fillId="0" borderId="1" xfId="0" applyFont="1" applyFill="1" applyBorder="1" applyAlignment="1">
      <alignment vertical="top" wrapText="1"/>
    </xf>
  </cellXfs>
  <cellStyles count="6">
    <cellStyle name="Excel Built-in Normal" xfId="2"/>
    <cellStyle name="Обычный" xfId="0" builtinId="0"/>
    <cellStyle name="Обычный 2" xfId="1"/>
    <cellStyle name="Обычный 3" xfId="5"/>
    <cellStyle name="Обычный 4" xfId="4"/>
    <cellStyle name="Финансовый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D39"/>
  <sheetViews>
    <sheetView view="pageBreakPreview" topLeftCell="A5" zoomScale="70" zoomScaleNormal="75" zoomScaleSheetLayoutView="70" workbookViewId="0">
      <selection activeCell="C16" sqref="C16:C17"/>
    </sheetView>
  </sheetViews>
  <sheetFormatPr defaultColWidth="9.140625" defaultRowHeight="15" x14ac:dyDescent="0.25"/>
  <cols>
    <col min="1" max="1" width="7.5703125" style="58" customWidth="1"/>
    <col min="2" max="2" width="32.5703125" style="58" customWidth="1"/>
    <col min="3" max="3" width="77.42578125" style="58" customWidth="1"/>
    <col min="4" max="4" width="11.140625" style="58" customWidth="1"/>
    <col min="5" max="5" width="12" style="58" customWidth="1"/>
    <col min="6" max="6" width="13.85546875" style="58" customWidth="1"/>
    <col min="7" max="7" width="19.140625" style="58" customWidth="1"/>
    <col min="8" max="9" width="20.28515625" style="58" customWidth="1"/>
    <col min="10" max="10" width="19.140625" style="58" customWidth="1"/>
    <col min="11" max="19" width="9.140625" style="58" hidden="1" customWidth="1"/>
    <col min="20" max="20" width="13.42578125" style="58" bestFit="1" customWidth="1"/>
    <col min="21" max="16384" width="9.140625" style="58"/>
  </cols>
  <sheetData>
    <row r="1" spans="1:20" ht="128.25" customHeight="1" x14ac:dyDescent="0.3">
      <c r="A1" s="57"/>
      <c r="B1" s="57"/>
      <c r="C1" s="57"/>
      <c r="D1" s="57"/>
      <c r="E1" s="57"/>
      <c r="F1" s="57"/>
      <c r="G1" s="226" t="s">
        <v>397</v>
      </c>
      <c r="H1" s="226"/>
      <c r="I1" s="226"/>
      <c r="J1" s="226"/>
    </row>
    <row r="2" spans="1:20" ht="18.75" customHeight="1" x14ac:dyDescent="0.25">
      <c r="A2" s="236" t="s">
        <v>11</v>
      </c>
      <c r="B2" s="236"/>
      <c r="C2" s="236"/>
      <c r="D2" s="236"/>
      <c r="E2" s="236"/>
      <c r="F2" s="236"/>
      <c r="G2" s="236"/>
      <c r="H2" s="236"/>
      <c r="I2" s="236"/>
      <c r="J2" s="236"/>
    </row>
    <row r="3" spans="1:20" ht="45" customHeight="1" x14ac:dyDescent="0.25">
      <c r="A3" s="237" t="s">
        <v>385</v>
      </c>
      <c r="B3" s="237"/>
      <c r="C3" s="237"/>
      <c r="D3" s="237"/>
      <c r="E3" s="237"/>
      <c r="F3" s="237"/>
      <c r="G3" s="237"/>
      <c r="H3" s="237"/>
      <c r="I3" s="237"/>
      <c r="J3" s="237"/>
    </row>
    <row r="4" spans="1:20" ht="18.75" customHeight="1" x14ac:dyDescent="0.25">
      <c r="A4" s="235" t="s">
        <v>0</v>
      </c>
      <c r="B4" s="235" t="s">
        <v>143</v>
      </c>
      <c r="C4" s="235" t="s">
        <v>1</v>
      </c>
      <c r="D4" s="235" t="s">
        <v>83</v>
      </c>
      <c r="E4" s="235"/>
      <c r="F4" s="235"/>
      <c r="G4" s="235"/>
      <c r="H4" s="229" t="s">
        <v>84</v>
      </c>
      <c r="I4" s="230"/>
      <c r="J4" s="231"/>
    </row>
    <row r="5" spans="1:20" ht="48.75" customHeight="1" x14ac:dyDescent="0.25">
      <c r="A5" s="235"/>
      <c r="B5" s="235"/>
      <c r="C5" s="235"/>
      <c r="D5" s="235"/>
      <c r="E5" s="235"/>
      <c r="F5" s="235"/>
      <c r="G5" s="235"/>
      <c r="H5" s="232"/>
      <c r="I5" s="233"/>
      <c r="J5" s="234"/>
    </row>
    <row r="6" spans="1:20" ht="85.5" customHeight="1" x14ac:dyDescent="0.25">
      <c r="A6" s="235"/>
      <c r="B6" s="235"/>
      <c r="C6" s="235"/>
      <c r="D6" s="238" t="s">
        <v>2</v>
      </c>
      <c r="E6" s="238" t="s">
        <v>3</v>
      </c>
      <c r="F6" s="59" t="s">
        <v>85</v>
      </c>
      <c r="G6" s="238" t="s">
        <v>4</v>
      </c>
      <c r="H6" s="238" t="s">
        <v>398</v>
      </c>
      <c r="I6" s="59" t="s">
        <v>399</v>
      </c>
      <c r="J6" s="238" t="s">
        <v>5</v>
      </c>
    </row>
    <row r="7" spans="1:20" ht="18.75" hidden="1" x14ac:dyDescent="0.25">
      <c r="A7" s="235"/>
      <c r="B7" s="235"/>
      <c r="C7" s="235"/>
      <c r="D7" s="238"/>
      <c r="E7" s="238"/>
      <c r="F7" s="59"/>
      <c r="G7" s="238"/>
      <c r="H7" s="238"/>
      <c r="I7" s="59"/>
      <c r="J7" s="238"/>
    </row>
    <row r="8" spans="1:20" ht="18.75" x14ac:dyDescent="0.25">
      <c r="A8" s="60">
        <v>1</v>
      </c>
      <c r="B8" s="60">
        <v>2</v>
      </c>
      <c r="C8" s="60">
        <v>3</v>
      </c>
      <c r="D8" s="60">
        <v>4</v>
      </c>
      <c r="E8" s="60">
        <v>5</v>
      </c>
      <c r="F8" s="60">
        <v>6</v>
      </c>
      <c r="G8" s="60">
        <v>7</v>
      </c>
      <c r="H8" s="60">
        <v>8</v>
      </c>
      <c r="I8" s="60">
        <v>9</v>
      </c>
      <c r="J8" s="60">
        <v>10</v>
      </c>
    </row>
    <row r="9" spans="1:20" ht="316.5" customHeight="1" x14ac:dyDescent="0.25">
      <c r="A9" s="61"/>
      <c r="B9" s="62" t="s">
        <v>26</v>
      </c>
      <c r="C9" s="63" t="s">
        <v>401</v>
      </c>
      <c r="D9" s="64">
        <v>11</v>
      </c>
      <c r="E9" s="64"/>
      <c r="F9" s="64"/>
      <c r="G9" s="65"/>
      <c r="H9" s="185">
        <f>60908635/1000</f>
        <v>60908.635000000002</v>
      </c>
      <c r="I9" s="185">
        <f>74281838.99/1000</f>
        <v>74281.838989999989</v>
      </c>
      <c r="J9" s="185">
        <f>50624686.73/1000</f>
        <v>50624.686729999994</v>
      </c>
      <c r="K9" s="66">
        <v>133265048.98</v>
      </c>
      <c r="L9" s="66">
        <v>133265048.98</v>
      </c>
      <c r="M9" s="66"/>
      <c r="N9" s="67">
        <v>59943430.969999999</v>
      </c>
    </row>
    <row r="10" spans="1:20" ht="102" customHeight="1" x14ac:dyDescent="0.25">
      <c r="A10" s="61">
        <v>1</v>
      </c>
      <c r="B10" s="62" t="s">
        <v>57</v>
      </c>
      <c r="C10" s="68" t="s">
        <v>115</v>
      </c>
      <c r="D10" s="69">
        <v>11</v>
      </c>
      <c r="E10" s="69">
        <v>1</v>
      </c>
      <c r="F10" s="69"/>
      <c r="G10" s="69"/>
      <c r="H10" s="163">
        <f>600000/1000</f>
        <v>600</v>
      </c>
      <c r="I10" s="163">
        <f>100000/1000</f>
        <v>100</v>
      </c>
      <c r="J10" s="163">
        <f>96967.02/1000</f>
        <v>96.967020000000005</v>
      </c>
    </row>
    <row r="11" spans="1:20" ht="103.5" customHeight="1" x14ac:dyDescent="0.25">
      <c r="A11" s="70" t="s">
        <v>88</v>
      </c>
      <c r="B11" s="62" t="s">
        <v>417</v>
      </c>
      <c r="C11" s="68" t="s">
        <v>115</v>
      </c>
      <c r="D11" s="69">
        <v>11</v>
      </c>
      <c r="E11" s="69">
        <v>1</v>
      </c>
      <c r="F11" s="69" t="s">
        <v>56</v>
      </c>
      <c r="G11" s="71"/>
      <c r="H11" s="163">
        <f>600000/1000</f>
        <v>600</v>
      </c>
      <c r="I11" s="163">
        <f>100000/1000</f>
        <v>100</v>
      </c>
      <c r="J11" s="163">
        <f>96967.02/1000</f>
        <v>96.967020000000005</v>
      </c>
    </row>
    <row r="12" spans="1:20" ht="123" customHeight="1" x14ac:dyDescent="0.25">
      <c r="A12" s="186">
        <v>2</v>
      </c>
      <c r="B12" s="187" t="s">
        <v>58</v>
      </c>
      <c r="C12" s="72" t="s">
        <v>402</v>
      </c>
      <c r="D12" s="69">
        <v>11</v>
      </c>
      <c r="E12" s="69">
        <v>2</v>
      </c>
      <c r="F12" s="69"/>
      <c r="G12" s="69"/>
      <c r="H12" s="163">
        <f>44073000/1000</f>
        <v>44073</v>
      </c>
      <c r="I12" s="163">
        <f>68490984.99/1000</f>
        <v>68490.984989999997</v>
      </c>
      <c r="J12" s="163">
        <f>44882606.1/1000</f>
        <v>44882.606100000005</v>
      </c>
      <c r="T12" s="83"/>
    </row>
    <row r="13" spans="1:20" s="1" customFormat="1" ht="123.75" customHeight="1" x14ac:dyDescent="0.3">
      <c r="A13" s="37" t="s">
        <v>21</v>
      </c>
      <c r="B13" s="86" t="s">
        <v>144</v>
      </c>
      <c r="C13" s="86" t="s">
        <v>403</v>
      </c>
      <c r="D13" s="87">
        <v>11</v>
      </c>
      <c r="E13" s="87">
        <v>2</v>
      </c>
      <c r="F13" s="87" t="s">
        <v>56</v>
      </c>
      <c r="G13" s="88"/>
      <c r="H13" s="163">
        <f>44073000/1000</f>
        <v>44073</v>
      </c>
      <c r="I13" s="163">
        <f>38732754.26/1000</f>
        <v>38732.754260000002</v>
      </c>
      <c r="J13" s="163">
        <f>27161115.59/1000</f>
        <v>27161.115590000001</v>
      </c>
      <c r="T13" s="89"/>
    </row>
    <row r="14" spans="1:20" s="1" customFormat="1" ht="117" customHeight="1" x14ac:dyDescent="0.3">
      <c r="A14" s="90" t="s">
        <v>231</v>
      </c>
      <c r="B14" s="121" t="s">
        <v>418</v>
      </c>
      <c r="C14" s="91" t="s">
        <v>404</v>
      </c>
      <c r="D14" s="87">
        <v>11</v>
      </c>
      <c r="E14" s="87">
        <v>2</v>
      </c>
      <c r="F14" s="87" t="s">
        <v>280</v>
      </c>
      <c r="G14" s="88"/>
      <c r="H14" s="163">
        <v>0</v>
      </c>
      <c r="I14" s="163">
        <f>17741490.92/1000</f>
        <v>17741.49092</v>
      </c>
      <c r="J14" s="163">
        <f>17721490.51/1000</f>
        <v>17721.490510000003</v>
      </c>
      <c r="K14" s="92">
        <v>17475036.859999999</v>
      </c>
      <c r="L14" s="92">
        <v>17475036.859999999</v>
      </c>
      <c r="M14" s="93"/>
      <c r="N14" s="92">
        <v>1086442.58</v>
      </c>
    </row>
    <row r="15" spans="1:20" s="1" customFormat="1" ht="83.25" customHeight="1" x14ac:dyDescent="0.3">
      <c r="A15" s="90" t="s">
        <v>232</v>
      </c>
      <c r="B15" s="121" t="s">
        <v>419</v>
      </c>
      <c r="C15" s="91" t="s">
        <v>404</v>
      </c>
      <c r="D15" s="87">
        <v>11</v>
      </c>
      <c r="E15" s="87">
        <v>2</v>
      </c>
      <c r="F15" s="87" t="s">
        <v>281</v>
      </c>
      <c r="G15" s="88"/>
      <c r="H15" s="163">
        <v>0</v>
      </c>
      <c r="I15" s="163">
        <f>12016739.81/1000</f>
        <v>12016.739810000001</v>
      </c>
      <c r="J15" s="163">
        <v>0</v>
      </c>
      <c r="K15" s="92">
        <v>12016739.810000001</v>
      </c>
      <c r="L15" s="92">
        <v>12016739.810000001</v>
      </c>
      <c r="M15" s="93"/>
      <c r="N15" s="92">
        <v>0</v>
      </c>
    </row>
    <row r="16" spans="1:20" ht="120" customHeight="1" x14ac:dyDescent="0.25">
      <c r="A16" s="120">
        <v>3</v>
      </c>
      <c r="B16" s="62" t="s">
        <v>59</v>
      </c>
      <c r="C16" s="228" t="s">
        <v>405</v>
      </c>
      <c r="D16" s="69">
        <v>11</v>
      </c>
      <c r="E16" s="69">
        <v>3</v>
      </c>
      <c r="F16" s="69"/>
      <c r="G16" s="69"/>
      <c r="H16" s="163">
        <f>16235635/1000</f>
        <v>16235.635</v>
      </c>
      <c r="I16" s="163">
        <f>5690854/1000</f>
        <v>5690.8540000000003</v>
      </c>
      <c r="J16" s="163">
        <f>5645113.61/1000</f>
        <v>5645.1136100000003</v>
      </c>
    </row>
    <row r="17" spans="1:82" ht="156" customHeight="1" x14ac:dyDescent="0.25">
      <c r="A17" s="76" t="s">
        <v>120</v>
      </c>
      <c r="B17" s="62" t="s">
        <v>420</v>
      </c>
      <c r="C17" s="228"/>
      <c r="D17" s="74">
        <v>11</v>
      </c>
      <c r="E17" s="74">
        <v>3</v>
      </c>
      <c r="F17" s="87" t="s">
        <v>56</v>
      </c>
      <c r="G17" s="73"/>
      <c r="H17" s="163">
        <f>16235635/1000</f>
        <v>16235.635</v>
      </c>
      <c r="I17" s="163">
        <f>5690854/1000</f>
        <v>5690.8540000000003</v>
      </c>
      <c r="J17" s="163">
        <f>5645113.61/1000</f>
        <v>5645.1136100000003</v>
      </c>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row>
    <row r="18" spans="1:82" s="77" customFormat="1" ht="24" customHeight="1" x14ac:dyDescent="0.3">
      <c r="A18" s="78"/>
      <c r="B18" s="78"/>
      <c r="C18" s="79"/>
      <c r="D18" s="80"/>
      <c r="E18" s="78"/>
      <c r="F18" s="78"/>
      <c r="G18" s="78"/>
      <c r="H18" s="119"/>
      <c r="I18" s="119"/>
      <c r="J18" s="119"/>
    </row>
    <row r="19" spans="1:82" s="77" customFormat="1" ht="24" customHeight="1" x14ac:dyDescent="0.3">
      <c r="A19" s="78"/>
      <c r="B19" s="78"/>
      <c r="C19" s="79"/>
      <c r="D19" s="80"/>
      <c r="E19" s="78"/>
      <c r="F19" s="78"/>
      <c r="G19" s="78"/>
      <c r="H19" s="78"/>
      <c r="I19" s="78"/>
      <c r="J19" s="78"/>
    </row>
    <row r="20" spans="1:82" s="77" customFormat="1" ht="24" customHeight="1" x14ac:dyDescent="0.3">
      <c r="A20" s="78"/>
      <c r="B20" s="78"/>
      <c r="C20" s="79"/>
      <c r="D20" s="80"/>
      <c r="E20" s="78"/>
      <c r="F20" s="78"/>
      <c r="G20" s="78"/>
      <c r="H20" s="78"/>
      <c r="I20" s="78"/>
      <c r="J20" s="78"/>
    </row>
    <row r="21" spans="1:82" ht="18" customHeight="1" x14ac:dyDescent="0.25">
      <c r="A21" s="226" t="s">
        <v>311</v>
      </c>
      <c r="B21" s="226"/>
      <c r="C21" s="81"/>
    </row>
    <row r="22" spans="1:82" ht="18.75" customHeight="1" x14ac:dyDescent="0.25">
      <c r="A22" s="226" t="s">
        <v>312</v>
      </c>
      <c r="B22" s="226"/>
      <c r="C22" s="81"/>
    </row>
    <row r="23" spans="1:82" ht="21.75" customHeight="1" x14ac:dyDescent="0.3">
      <c r="A23" s="226" t="s">
        <v>309</v>
      </c>
      <c r="B23" s="226"/>
      <c r="C23" s="226"/>
      <c r="I23" s="227" t="s">
        <v>149</v>
      </c>
      <c r="J23" s="227"/>
    </row>
    <row r="24" spans="1:82" ht="15.75" x14ac:dyDescent="0.25">
      <c r="C24" s="81"/>
    </row>
    <row r="25" spans="1:82" ht="15.75" x14ac:dyDescent="0.25">
      <c r="C25" s="81"/>
    </row>
    <row r="26" spans="1:82" ht="15.75" x14ac:dyDescent="0.25">
      <c r="C26" s="81"/>
    </row>
    <row r="27" spans="1:82" ht="15.75" x14ac:dyDescent="0.25">
      <c r="C27" s="81"/>
    </row>
    <row r="28" spans="1:82" ht="15.75" x14ac:dyDescent="0.25">
      <c r="C28" s="81"/>
    </row>
    <row r="29" spans="1:82" ht="15.75" x14ac:dyDescent="0.25">
      <c r="C29" s="81"/>
    </row>
    <row r="30" spans="1:82" ht="15.75" x14ac:dyDescent="0.25">
      <c r="C30" s="81"/>
    </row>
    <row r="31" spans="1:82" ht="15.75" x14ac:dyDescent="0.25">
      <c r="C31" s="81"/>
    </row>
    <row r="32" spans="1:82" ht="15.75" x14ac:dyDescent="0.25">
      <c r="C32" s="81"/>
    </row>
    <row r="33" spans="3:3" ht="15.75" x14ac:dyDescent="0.25">
      <c r="C33" s="81"/>
    </row>
    <row r="34" spans="3:3" ht="15.75" x14ac:dyDescent="0.25">
      <c r="C34" s="81"/>
    </row>
    <row r="35" spans="3:3" ht="15.75" x14ac:dyDescent="0.25">
      <c r="C35" s="81"/>
    </row>
    <row r="36" spans="3:3" ht="15.75" x14ac:dyDescent="0.25">
      <c r="C36" s="81"/>
    </row>
    <row r="37" spans="3:3" ht="15.75" x14ac:dyDescent="0.25">
      <c r="C37" s="81"/>
    </row>
    <row r="39" spans="3:3" ht="18.75" x14ac:dyDescent="0.25">
      <c r="C39" s="82"/>
    </row>
  </sheetData>
  <mergeCells count="18">
    <mergeCell ref="H4:J5"/>
    <mergeCell ref="G1:J1"/>
    <mergeCell ref="A4:A7"/>
    <mergeCell ref="B4:B7"/>
    <mergeCell ref="C4:C7"/>
    <mergeCell ref="A2:J2"/>
    <mergeCell ref="A3:J3"/>
    <mergeCell ref="J6:J7"/>
    <mergeCell ref="D4:G5"/>
    <mergeCell ref="D6:D7"/>
    <mergeCell ref="E6:E7"/>
    <mergeCell ref="G6:G7"/>
    <mergeCell ref="H6:H7"/>
    <mergeCell ref="A22:B22"/>
    <mergeCell ref="A21:B21"/>
    <mergeCell ref="A23:C23"/>
    <mergeCell ref="I23:J23"/>
    <mergeCell ref="C16:C17"/>
  </mergeCells>
  <pageMargins left="0.70866141732283472" right="0.70866141732283472" top="0.74803149606299213" bottom="0.74803149606299213" header="0.31496062992125984" footer="0.31496062992125984"/>
  <pageSetup paperSize="9" scale="55" orientation="landscape" r:id="rId1"/>
  <rowBreaks count="1" manualBreakCount="1">
    <brk id="1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JN100"/>
  <sheetViews>
    <sheetView view="pageBreakPreview" zoomScale="71" zoomScaleSheetLayoutView="71" workbookViewId="0">
      <pane xSplit="6" ySplit="6" topLeftCell="G88" activePane="bottomRight" state="frozen"/>
      <selection pane="topRight" activeCell="G1" sqref="G1"/>
      <selection pane="bottomLeft" activeCell="A7" sqref="A7"/>
      <selection pane="bottomRight" activeCell="C40" sqref="C40"/>
    </sheetView>
  </sheetViews>
  <sheetFormatPr defaultColWidth="9.140625" defaultRowHeight="15" x14ac:dyDescent="0.25"/>
  <cols>
    <col min="1" max="1" width="9.140625" style="173"/>
    <col min="2" max="2" width="56.140625" style="173" customWidth="1"/>
    <col min="3" max="3" width="73.28515625" style="173" customWidth="1"/>
    <col min="4" max="4" width="25.28515625" style="173" customWidth="1"/>
    <col min="5" max="5" width="24" style="173" customWidth="1"/>
    <col min="6" max="6" width="23.28515625" style="173" customWidth="1"/>
    <col min="7" max="7" width="20.7109375" style="173" customWidth="1"/>
    <col min="8" max="8" width="14.7109375" style="173" hidden="1" customWidth="1"/>
    <col min="9" max="9" width="10.28515625" style="173" bestFit="1" customWidth="1"/>
    <col min="10" max="10" width="16.85546875" style="173" customWidth="1"/>
    <col min="11" max="11" width="12" style="173" customWidth="1"/>
    <col min="12" max="12" width="10.85546875" style="173" customWidth="1"/>
    <col min="13" max="43" width="9.140625" style="173"/>
    <col min="44" max="44" width="24.42578125" style="173" customWidth="1"/>
    <col min="45" max="16384" width="9.140625" style="173"/>
  </cols>
  <sheetData>
    <row r="1" spans="1:46 1588:1626" ht="115.5" customHeight="1" x14ac:dyDescent="0.3">
      <c r="A1" s="133"/>
      <c r="B1" s="155"/>
      <c r="C1" s="133"/>
      <c r="D1" s="245" t="s">
        <v>396</v>
      </c>
      <c r="E1" s="245"/>
      <c r="F1" s="245"/>
    </row>
    <row r="2" spans="1:46 1588:1626" ht="15" customHeight="1" x14ac:dyDescent="0.3">
      <c r="A2" s="156"/>
      <c r="B2" s="156"/>
      <c r="C2" s="247" t="s">
        <v>12</v>
      </c>
      <c r="D2" s="247"/>
      <c r="E2" s="156"/>
      <c r="F2" s="156"/>
    </row>
    <row r="3" spans="1:46 1588:1626" ht="15" customHeight="1" x14ac:dyDescent="0.25">
      <c r="A3" s="248" t="s">
        <v>386</v>
      </c>
      <c r="B3" s="248"/>
      <c r="C3" s="248"/>
      <c r="D3" s="248"/>
      <c r="E3" s="248"/>
      <c r="F3" s="248"/>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row>
    <row r="4" spans="1:46 1588:1626" ht="42" customHeight="1" x14ac:dyDescent="0.25">
      <c r="A4" s="248"/>
      <c r="B4" s="248"/>
      <c r="C4" s="248"/>
      <c r="D4" s="248"/>
      <c r="E4" s="248"/>
      <c r="F4" s="248"/>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row>
    <row r="5" spans="1:46 1588:1626" ht="24.75" customHeight="1" x14ac:dyDescent="0.3">
      <c r="A5" s="133"/>
      <c r="B5" s="133"/>
      <c r="C5" s="133"/>
      <c r="D5" s="133"/>
      <c r="E5" s="133"/>
      <c r="F5" s="135" t="s">
        <v>111</v>
      </c>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row>
    <row r="6" spans="1:46 1588:1626" ht="93.75" x14ac:dyDescent="0.25">
      <c r="A6" s="153" t="s">
        <v>0</v>
      </c>
      <c r="B6" s="153" t="s">
        <v>6</v>
      </c>
      <c r="C6" s="153" t="s">
        <v>7</v>
      </c>
      <c r="D6" s="153" t="s">
        <v>387</v>
      </c>
      <c r="E6" s="153" t="s">
        <v>388</v>
      </c>
      <c r="F6" s="153" t="s">
        <v>146</v>
      </c>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BIB6" s="174"/>
      <c r="BIC6" s="174"/>
      <c r="BID6" s="174"/>
      <c r="BIE6" s="174"/>
      <c r="BIF6" s="174"/>
      <c r="BIG6" s="174"/>
      <c r="BIH6" s="174"/>
      <c r="BII6" s="174"/>
      <c r="BIJ6" s="174"/>
      <c r="BIK6" s="174"/>
      <c r="BIL6" s="174"/>
      <c r="BIM6" s="174"/>
      <c r="BIN6" s="174"/>
      <c r="BIO6" s="174"/>
      <c r="BIP6" s="174"/>
      <c r="BIQ6" s="174"/>
      <c r="BIR6" s="174"/>
      <c r="BIS6" s="174"/>
      <c r="BIT6" s="174"/>
      <c r="BIU6" s="174"/>
      <c r="BIV6" s="174"/>
      <c r="BIW6" s="174"/>
      <c r="BIX6" s="174"/>
      <c r="BIY6" s="174"/>
      <c r="BIZ6" s="174"/>
      <c r="BJA6" s="174"/>
      <c r="BJB6" s="174"/>
      <c r="BJC6" s="174"/>
      <c r="BJD6" s="174"/>
      <c r="BJE6" s="174"/>
      <c r="BJF6" s="174"/>
      <c r="BJG6" s="174"/>
      <c r="BJH6" s="174"/>
      <c r="BJI6" s="174"/>
      <c r="BJJ6" s="174"/>
      <c r="BJK6" s="174"/>
      <c r="BJL6" s="174"/>
      <c r="BJM6" s="174"/>
      <c r="BJN6" s="174"/>
    </row>
    <row r="7" spans="1:46 1588:1626" ht="18.75" x14ac:dyDescent="0.3">
      <c r="A7" s="157"/>
      <c r="B7" s="158"/>
      <c r="C7" s="158"/>
      <c r="D7" s="158"/>
      <c r="E7" s="158"/>
      <c r="F7" s="158"/>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BIB7" s="174"/>
      <c r="BIC7" s="174"/>
      <c r="BID7" s="174"/>
      <c r="BIE7" s="174"/>
      <c r="BIF7" s="174"/>
      <c r="BIG7" s="174"/>
      <c r="BIH7" s="174"/>
      <c r="BII7" s="174"/>
      <c r="BIJ7" s="174"/>
      <c r="BIK7" s="174"/>
      <c r="BIL7" s="174"/>
      <c r="BIM7" s="174"/>
      <c r="BIN7" s="174"/>
      <c r="BIO7" s="174"/>
      <c r="BIP7" s="174"/>
      <c r="BIQ7" s="174"/>
      <c r="BIR7" s="174"/>
      <c r="BIS7" s="174"/>
      <c r="BIT7" s="174"/>
      <c r="BIU7" s="174"/>
      <c r="BIV7" s="174"/>
      <c r="BIW7" s="174"/>
      <c r="BIX7" s="174"/>
      <c r="BIY7" s="174"/>
      <c r="BIZ7" s="174"/>
      <c r="BJA7" s="174"/>
      <c r="BJB7" s="174"/>
      <c r="BJC7" s="174"/>
      <c r="BJD7" s="174"/>
      <c r="BJE7" s="174"/>
      <c r="BJF7" s="174"/>
      <c r="BJG7" s="174"/>
      <c r="BJH7" s="174"/>
      <c r="BJI7" s="174"/>
      <c r="BJJ7" s="174"/>
      <c r="BJK7" s="174"/>
      <c r="BJL7" s="174"/>
      <c r="BJM7" s="174"/>
      <c r="BJN7" s="174"/>
    </row>
    <row r="8" spans="1:46 1588:1626" ht="18.75" x14ac:dyDescent="0.25">
      <c r="A8" s="153">
        <v>1</v>
      </c>
      <c r="B8" s="153">
        <v>2</v>
      </c>
      <c r="C8" s="153">
        <v>3</v>
      </c>
      <c r="D8" s="153">
        <v>4</v>
      </c>
      <c r="E8" s="153">
        <v>5</v>
      </c>
      <c r="F8" s="153">
        <v>6</v>
      </c>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BIB8" s="174"/>
      <c r="BIC8" s="174"/>
      <c r="BID8" s="174"/>
      <c r="BIE8" s="174"/>
      <c r="BIF8" s="174"/>
      <c r="BIG8" s="174"/>
      <c r="BIH8" s="174"/>
      <c r="BII8" s="174"/>
      <c r="BIJ8" s="174"/>
      <c r="BIK8" s="174"/>
      <c r="BIL8" s="174"/>
      <c r="BIM8" s="174"/>
      <c r="BIN8" s="174"/>
      <c r="BIO8" s="174"/>
      <c r="BIP8" s="174"/>
      <c r="BIQ8" s="174"/>
      <c r="BIR8" s="174"/>
      <c r="BIS8" s="174"/>
      <c r="BIT8" s="174"/>
      <c r="BIU8" s="174"/>
      <c r="BIV8" s="174"/>
      <c r="BIW8" s="174"/>
      <c r="BIX8" s="174"/>
      <c r="BIY8" s="174"/>
      <c r="BIZ8" s="174"/>
      <c r="BJA8" s="174"/>
      <c r="BJB8" s="174"/>
      <c r="BJC8" s="174"/>
      <c r="BJD8" s="174"/>
      <c r="BJE8" s="174"/>
      <c r="BJF8" s="174"/>
      <c r="BJG8" s="174"/>
      <c r="BJH8" s="174"/>
      <c r="BJI8" s="174"/>
      <c r="BJJ8" s="174"/>
      <c r="BJK8" s="174"/>
      <c r="BJL8" s="174"/>
      <c r="BJM8" s="174"/>
      <c r="BJN8" s="174"/>
    </row>
    <row r="9" spans="1:46 1588:1626" ht="30" customHeight="1" x14ac:dyDescent="0.3">
      <c r="A9" s="151"/>
      <c r="B9" s="246" t="s">
        <v>26</v>
      </c>
      <c r="C9" s="246"/>
      <c r="D9" s="166">
        <v>61058.63</v>
      </c>
      <c r="E9" s="166">
        <f>74281.84</f>
        <v>74281.84</v>
      </c>
      <c r="F9" s="166">
        <v>50624.69</v>
      </c>
      <c r="G9" s="159"/>
      <c r="H9" s="159"/>
      <c r="I9" s="159"/>
      <c r="J9" s="159"/>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5">
        <f>D9-D11</f>
        <v>9510.3399999999965</v>
      </c>
      <c r="AS9" s="174"/>
      <c r="AT9" s="174"/>
      <c r="BIB9" s="174"/>
      <c r="BIC9" s="174"/>
      <c r="BID9" s="174"/>
      <c r="BIE9" s="174"/>
      <c r="BIF9" s="174"/>
      <c r="BIG9" s="174"/>
      <c r="BIH9" s="174"/>
      <c r="BII9" s="174"/>
      <c r="BIJ9" s="174"/>
      <c r="BIK9" s="174"/>
      <c r="BIL9" s="174"/>
      <c r="BIM9" s="174"/>
      <c r="BIN9" s="174"/>
      <c r="BIO9" s="174"/>
      <c r="BIP9" s="174"/>
      <c r="BIQ9" s="174"/>
      <c r="BIR9" s="174"/>
      <c r="BIS9" s="174"/>
      <c r="BIT9" s="174"/>
      <c r="BIU9" s="174"/>
      <c r="BIV9" s="174"/>
      <c r="BIW9" s="174"/>
      <c r="BIX9" s="174"/>
      <c r="BIY9" s="174"/>
      <c r="BIZ9" s="174"/>
      <c r="BJA9" s="174"/>
      <c r="BJB9" s="174"/>
      <c r="BJC9" s="174"/>
      <c r="BJD9" s="174"/>
      <c r="BJE9" s="174"/>
      <c r="BJF9" s="174"/>
      <c r="BJG9" s="174"/>
      <c r="BJH9" s="174"/>
      <c r="BJI9" s="174"/>
      <c r="BJJ9" s="174"/>
      <c r="BJK9" s="174"/>
      <c r="BJL9" s="174"/>
      <c r="BJM9" s="174"/>
      <c r="BJN9" s="174"/>
    </row>
    <row r="10" spans="1:46 1588:1626" ht="30" customHeight="1" x14ac:dyDescent="0.25">
      <c r="A10" s="249"/>
      <c r="B10" s="256"/>
      <c r="C10" s="149" t="s">
        <v>272</v>
      </c>
      <c r="D10" s="113">
        <v>60908.63</v>
      </c>
      <c r="E10" s="166">
        <f>74281.84</f>
        <v>74281.84</v>
      </c>
      <c r="F10" s="166">
        <v>50624.69</v>
      </c>
      <c r="G10" s="159"/>
      <c r="H10" s="159"/>
      <c r="I10" s="159"/>
      <c r="J10" s="159"/>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5"/>
      <c r="AS10" s="174"/>
      <c r="AT10" s="174"/>
      <c r="BIB10" s="174"/>
      <c r="BIC10" s="174"/>
      <c r="BID10" s="174"/>
      <c r="BIE10" s="174"/>
      <c r="BIF10" s="174"/>
      <c r="BIG10" s="174"/>
      <c r="BIH10" s="174"/>
      <c r="BII10" s="174"/>
      <c r="BIJ10" s="174"/>
      <c r="BIK10" s="174"/>
      <c r="BIL10" s="174"/>
      <c r="BIM10" s="174"/>
      <c r="BIN10" s="174"/>
      <c r="BIO10" s="174"/>
      <c r="BIP10" s="174"/>
      <c r="BIQ10" s="174"/>
      <c r="BIR10" s="174"/>
      <c r="BIS10" s="174"/>
      <c r="BIT10" s="174"/>
      <c r="BIU10" s="174"/>
      <c r="BIV10" s="174"/>
      <c r="BIW10" s="174"/>
      <c r="BIX10" s="174"/>
      <c r="BIY10" s="174"/>
      <c r="BIZ10" s="174"/>
      <c r="BJA10" s="174"/>
      <c r="BJB10" s="174"/>
      <c r="BJC10" s="174"/>
      <c r="BJD10" s="174"/>
      <c r="BJE10" s="174"/>
      <c r="BJF10" s="174"/>
      <c r="BJG10" s="174"/>
      <c r="BJH10" s="174"/>
      <c r="BJI10" s="174"/>
      <c r="BJJ10" s="174"/>
      <c r="BJK10" s="174"/>
      <c r="BJL10" s="174"/>
      <c r="BJM10" s="174"/>
      <c r="BJN10" s="174"/>
    </row>
    <row r="11" spans="1:46 1588:1626" ht="27.75" customHeight="1" x14ac:dyDescent="0.25">
      <c r="A11" s="250"/>
      <c r="B11" s="256"/>
      <c r="C11" s="149" t="s">
        <v>406</v>
      </c>
      <c r="D11" s="113">
        <v>51548.29</v>
      </c>
      <c r="E11" s="113">
        <v>64866.54</v>
      </c>
      <c r="F11" s="113">
        <v>41336.83</v>
      </c>
      <c r="G11" s="159"/>
      <c r="H11" s="159"/>
      <c r="I11" s="160">
        <f>E11+E15</f>
        <v>74281.83</v>
      </c>
      <c r="J11" s="159"/>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5"/>
      <c r="AS11" s="174"/>
      <c r="AT11" s="174"/>
      <c r="BIB11" s="174"/>
      <c r="BIC11" s="174"/>
      <c r="BID11" s="174"/>
      <c r="BIE11" s="174"/>
      <c r="BIF11" s="174"/>
      <c r="BIG11" s="174"/>
      <c r="BIH11" s="174"/>
      <c r="BII11" s="174"/>
      <c r="BIJ11" s="174"/>
      <c r="BIK11" s="174"/>
      <c r="BIL11" s="174"/>
      <c r="BIM11" s="174"/>
      <c r="BIN11" s="174"/>
      <c r="BIO11" s="174"/>
      <c r="BIP11" s="174"/>
      <c r="BIQ11" s="174"/>
      <c r="BIR11" s="174"/>
      <c r="BIS11" s="174"/>
      <c r="BIT11" s="174"/>
      <c r="BIU11" s="174"/>
      <c r="BIV11" s="174"/>
      <c r="BIW11" s="174"/>
      <c r="BIX11" s="174"/>
      <c r="BIY11" s="174"/>
      <c r="BIZ11" s="174"/>
      <c r="BJA11" s="174"/>
      <c r="BJB11" s="174"/>
      <c r="BJC11" s="174"/>
      <c r="BJD11" s="174"/>
      <c r="BJE11" s="174"/>
      <c r="BJF11" s="174"/>
      <c r="BJG11" s="174"/>
      <c r="BJH11" s="174"/>
      <c r="BJI11" s="174"/>
      <c r="BJJ11" s="174"/>
      <c r="BJK11" s="174"/>
      <c r="BJL11" s="174"/>
      <c r="BJM11" s="174"/>
      <c r="BJN11" s="174"/>
    </row>
    <row r="12" spans="1:46 1588:1626" ht="25.5" customHeight="1" x14ac:dyDescent="0.25">
      <c r="A12" s="250"/>
      <c r="B12" s="256"/>
      <c r="C12" s="149" t="s">
        <v>27</v>
      </c>
      <c r="D12" s="114"/>
      <c r="E12" s="114"/>
      <c r="F12" s="114"/>
      <c r="G12" s="159"/>
      <c r="H12" s="159"/>
      <c r="I12" s="159"/>
      <c r="J12" s="159"/>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5"/>
      <c r="AS12" s="174"/>
      <c r="AT12" s="174"/>
      <c r="BIB12" s="174"/>
      <c r="BIC12" s="174"/>
      <c r="BID12" s="174"/>
      <c r="BIE12" s="174"/>
      <c r="BIF12" s="174"/>
      <c r="BIG12" s="174"/>
      <c r="BIH12" s="174"/>
      <c r="BII12" s="174"/>
      <c r="BIJ12" s="174"/>
      <c r="BIK12" s="174"/>
      <c r="BIL12" s="174"/>
      <c r="BIM12" s="174"/>
      <c r="BIN12" s="174"/>
      <c r="BIO12" s="174"/>
      <c r="BIP12" s="174"/>
      <c r="BIQ12" s="174"/>
      <c r="BIR12" s="174"/>
      <c r="BIS12" s="174"/>
      <c r="BIT12" s="174"/>
      <c r="BIU12" s="174"/>
      <c r="BIV12" s="174"/>
      <c r="BIW12" s="174"/>
      <c r="BIX12" s="174"/>
      <c r="BIY12" s="174"/>
      <c r="BIZ12" s="174"/>
      <c r="BJA12" s="174"/>
      <c r="BJB12" s="174"/>
      <c r="BJC12" s="174"/>
      <c r="BJD12" s="174"/>
      <c r="BJE12" s="174"/>
      <c r="BJF12" s="174"/>
      <c r="BJG12" s="174"/>
      <c r="BJH12" s="174"/>
      <c r="BJI12" s="174"/>
      <c r="BJJ12" s="174"/>
      <c r="BJK12" s="174"/>
      <c r="BJL12" s="174"/>
      <c r="BJM12" s="174"/>
      <c r="BJN12" s="174"/>
    </row>
    <row r="13" spans="1:46 1588:1626" ht="41.25" customHeight="1" x14ac:dyDescent="0.3">
      <c r="A13" s="150"/>
      <c r="B13" s="256"/>
      <c r="C13" s="149" t="s">
        <v>400</v>
      </c>
      <c r="D13" s="113">
        <v>41403</v>
      </c>
      <c r="E13" s="113">
        <v>64810.41</v>
      </c>
      <c r="F13" s="113">
        <v>41280.699999999997</v>
      </c>
      <c r="G13" s="159"/>
      <c r="H13" s="159"/>
      <c r="I13" s="159"/>
      <c r="J13" s="159"/>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5"/>
      <c r="AS13" s="174"/>
      <c r="AT13" s="174"/>
      <c r="BIB13" s="174"/>
      <c r="BIC13" s="174"/>
      <c r="BID13" s="174"/>
      <c r="BIE13" s="174"/>
      <c r="BIF13" s="174"/>
      <c r="BIG13" s="174"/>
      <c r="BIH13" s="174"/>
      <c r="BII13" s="174"/>
      <c r="BIJ13" s="174"/>
      <c r="BIK13" s="174"/>
      <c r="BIL13" s="174"/>
      <c r="BIM13" s="174"/>
      <c r="BIN13" s="174"/>
      <c r="BIO13" s="174"/>
      <c r="BIP13" s="174"/>
      <c r="BIQ13" s="174"/>
      <c r="BIR13" s="174"/>
      <c r="BIS13" s="174"/>
      <c r="BIT13" s="174"/>
      <c r="BIU13" s="174"/>
      <c r="BIV13" s="174"/>
      <c r="BIW13" s="174"/>
      <c r="BIX13" s="174"/>
      <c r="BIY13" s="174"/>
      <c r="BIZ13" s="174"/>
      <c r="BJA13" s="174"/>
      <c r="BJB13" s="174"/>
      <c r="BJC13" s="174"/>
      <c r="BJD13" s="174"/>
      <c r="BJE13" s="174"/>
      <c r="BJF13" s="174"/>
      <c r="BJG13" s="174"/>
      <c r="BJH13" s="174"/>
      <c r="BJI13" s="174"/>
      <c r="BJJ13" s="174"/>
      <c r="BJK13" s="174"/>
      <c r="BJL13" s="174"/>
      <c r="BJM13" s="174"/>
      <c r="BJN13" s="174"/>
    </row>
    <row r="14" spans="1:46 1588:1626" ht="36" customHeight="1" x14ac:dyDescent="0.25">
      <c r="A14" s="250"/>
      <c r="B14" s="256"/>
      <c r="C14" s="149" t="s">
        <v>29</v>
      </c>
      <c r="D14" s="113">
        <v>10145.290000000001</v>
      </c>
      <c r="E14" s="113">
        <v>56.13</v>
      </c>
      <c r="F14" s="113">
        <v>56.13</v>
      </c>
      <c r="G14" s="160"/>
      <c r="H14" s="159"/>
      <c r="I14" s="159"/>
      <c r="J14" s="160"/>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5"/>
      <c r="AS14" s="174"/>
      <c r="AT14" s="174"/>
      <c r="BIB14" s="174"/>
      <c r="BIC14" s="174"/>
      <c r="BID14" s="174"/>
      <c r="BIE14" s="174"/>
      <c r="BIF14" s="174"/>
      <c r="BIG14" s="174"/>
      <c r="BIH14" s="174"/>
      <c r="BII14" s="174"/>
      <c r="BIJ14" s="174"/>
      <c r="BIK14" s="174"/>
      <c r="BIL14" s="174"/>
      <c r="BIM14" s="174"/>
      <c r="BIN14" s="174"/>
      <c r="BIO14" s="174"/>
      <c r="BIP14" s="174"/>
      <c r="BIQ14" s="174"/>
      <c r="BIR14" s="174"/>
      <c r="BIS14" s="174"/>
      <c r="BIT14" s="174"/>
      <c r="BIU14" s="174"/>
      <c r="BIV14" s="174"/>
      <c r="BIW14" s="174"/>
      <c r="BIX14" s="174"/>
      <c r="BIY14" s="174"/>
      <c r="BIZ14" s="174"/>
      <c r="BJA14" s="174"/>
      <c r="BJB14" s="174"/>
      <c r="BJC14" s="174"/>
      <c r="BJD14" s="174"/>
      <c r="BJE14" s="174"/>
      <c r="BJF14" s="174"/>
      <c r="BJG14" s="174"/>
      <c r="BJH14" s="174"/>
      <c r="BJI14" s="174"/>
      <c r="BJJ14" s="174"/>
      <c r="BJK14" s="174"/>
      <c r="BJL14" s="174"/>
      <c r="BJM14" s="174"/>
      <c r="BJN14" s="174"/>
    </row>
    <row r="15" spans="1:46 1588:1626" ht="33.75" customHeight="1" x14ac:dyDescent="0.25">
      <c r="A15" s="250"/>
      <c r="B15" s="256"/>
      <c r="C15" s="149" t="s">
        <v>265</v>
      </c>
      <c r="D15" s="113">
        <v>9360.34</v>
      </c>
      <c r="E15" s="113">
        <v>9415.2900000000009</v>
      </c>
      <c r="F15" s="113">
        <v>9287.86</v>
      </c>
      <c r="G15" s="159"/>
      <c r="H15" s="159"/>
      <c r="I15" s="159"/>
      <c r="J15" s="159"/>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6">
        <f>D23+D22+D21+D20+D19+D18+D17</f>
        <v>9244.130000000001</v>
      </c>
      <c r="AS15" s="174"/>
      <c r="AT15" s="174"/>
      <c r="BIB15" s="174"/>
      <c r="BIC15" s="174"/>
      <c r="BID15" s="174"/>
      <c r="BIE15" s="174"/>
      <c r="BIF15" s="174"/>
      <c r="BIG15" s="174"/>
      <c r="BIH15" s="174"/>
      <c r="BII15" s="174"/>
      <c r="BIJ15" s="174"/>
      <c r="BIK15" s="174"/>
      <c r="BIL15" s="174"/>
      <c r="BIM15" s="174"/>
      <c r="BIN15" s="174"/>
      <c r="BIO15" s="174"/>
      <c r="BIP15" s="174"/>
      <c r="BIQ15" s="174"/>
      <c r="BIR15" s="174"/>
      <c r="BIS15" s="174"/>
      <c r="BIT15" s="174"/>
      <c r="BIU15" s="174"/>
      <c r="BIV15" s="174"/>
      <c r="BIW15" s="174"/>
      <c r="BIX15" s="174"/>
      <c r="BIY15" s="174"/>
      <c r="BIZ15" s="174"/>
      <c r="BJA15" s="174"/>
      <c r="BJB15" s="174"/>
      <c r="BJC15" s="174"/>
      <c r="BJD15" s="174"/>
      <c r="BJE15" s="174"/>
      <c r="BJF15" s="174"/>
      <c r="BJG15" s="174"/>
      <c r="BJH15" s="174"/>
      <c r="BJI15" s="174"/>
      <c r="BJJ15" s="174"/>
      <c r="BJK15" s="174"/>
      <c r="BJL15" s="174"/>
      <c r="BJM15" s="174"/>
      <c r="BJN15" s="174"/>
    </row>
    <row r="16" spans="1:46 1588:1626" ht="21" customHeight="1" x14ac:dyDescent="0.25">
      <c r="A16" s="250"/>
      <c r="B16" s="256"/>
      <c r="C16" s="149" t="s">
        <v>27</v>
      </c>
      <c r="D16" s="114"/>
      <c r="E16" s="115"/>
      <c r="F16" s="115"/>
      <c r="G16" s="159"/>
      <c r="H16" s="159"/>
      <c r="I16" s="159"/>
      <c r="J16" s="159"/>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BIB16" s="174"/>
      <c r="BIC16" s="174"/>
      <c r="BID16" s="174"/>
      <c r="BIE16" s="174"/>
      <c r="BIF16" s="174"/>
      <c r="BIG16" s="174"/>
      <c r="BIH16" s="174"/>
      <c r="BII16" s="174"/>
      <c r="BIJ16" s="174"/>
      <c r="BIK16" s="174"/>
      <c r="BIL16" s="174"/>
      <c r="BIM16" s="174"/>
      <c r="BIN16" s="174"/>
      <c r="BIO16" s="174"/>
      <c r="BIP16" s="174"/>
      <c r="BIQ16" s="174"/>
      <c r="BIR16" s="174"/>
      <c r="BIS16" s="174"/>
      <c r="BIT16" s="174"/>
      <c r="BIU16" s="174"/>
      <c r="BIV16" s="174"/>
      <c r="BIW16" s="174"/>
      <c r="BIX16" s="174"/>
      <c r="BIY16" s="174"/>
      <c r="BIZ16" s="174"/>
      <c r="BJA16" s="174"/>
      <c r="BJB16" s="174"/>
      <c r="BJC16" s="174"/>
      <c r="BJD16" s="174"/>
      <c r="BJE16" s="174"/>
      <c r="BJF16" s="174"/>
      <c r="BJG16" s="174"/>
      <c r="BJH16" s="174"/>
      <c r="BJI16" s="174"/>
      <c r="BJJ16" s="174"/>
      <c r="BJK16" s="174"/>
      <c r="BJL16" s="174"/>
      <c r="BJM16" s="174"/>
      <c r="BJN16" s="174"/>
    </row>
    <row r="17" spans="1:46 1588:1626" ht="25.5" customHeight="1" x14ac:dyDescent="0.25">
      <c r="A17" s="250"/>
      <c r="B17" s="256"/>
      <c r="C17" s="149" t="s">
        <v>28</v>
      </c>
      <c r="D17" s="161">
        <v>1270</v>
      </c>
      <c r="E17" s="161">
        <v>340</v>
      </c>
      <c r="F17" s="161">
        <v>318.88</v>
      </c>
      <c r="G17" s="160"/>
      <c r="H17" s="159"/>
      <c r="I17" s="160"/>
      <c r="J17" s="160"/>
      <c r="K17" s="176"/>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BIB17" s="174"/>
      <c r="BIC17" s="174"/>
      <c r="BID17" s="174"/>
      <c r="BIE17" s="174"/>
      <c r="BIF17" s="174"/>
      <c r="BIG17" s="174"/>
      <c r="BIH17" s="174"/>
      <c r="BII17" s="174"/>
      <c r="BIJ17" s="174"/>
      <c r="BIK17" s="174"/>
      <c r="BIL17" s="174"/>
      <c r="BIM17" s="174"/>
      <c r="BIN17" s="174"/>
      <c r="BIO17" s="174"/>
      <c r="BIP17" s="174"/>
      <c r="BIQ17" s="174"/>
      <c r="BIR17" s="174"/>
      <c r="BIS17" s="174"/>
      <c r="BIT17" s="174"/>
      <c r="BIU17" s="174"/>
      <c r="BIV17" s="174"/>
      <c r="BIW17" s="174"/>
      <c r="BIX17" s="174"/>
      <c r="BIY17" s="174"/>
      <c r="BIZ17" s="174"/>
      <c r="BJA17" s="174"/>
      <c r="BJB17" s="174"/>
      <c r="BJC17" s="174"/>
      <c r="BJD17" s="174"/>
      <c r="BJE17" s="174"/>
      <c r="BJF17" s="174"/>
      <c r="BJG17" s="174"/>
      <c r="BJH17" s="174"/>
      <c r="BJI17" s="174"/>
      <c r="BJJ17" s="174"/>
      <c r="BJK17" s="174"/>
      <c r="BJL17" s="174"/>
      <c r="BJM17" s="174"/>
      <c r="BJN17" s="174"/>
    </row>
    <row r="18" spans="1:46 1588:1626" ht="38.25" customHeight="1" x14ac:dyDescent="0.25">
      <c r="A18" s="250"/>
      <c r="B18" s="256"/>
      <c r="C18" s="149" t="s">
        <v>400</v>
      </c>
      <c r="D18" s="161">
        <v>2000</v>
      </c>
      <c r="E18" s="161">
        <v>3680.57</v>
      </c>
      <c r="F18" s="161">
        <v>3601.91</v>
      </c>
      <c r="G18" s="159"/>
      <c r="H18" s="159"/>
      <c r="I18" s="159"/>
      <c r="J18" s="159"/>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BIB18" s="174"/>
      <c r="BIC18" s="174"/>
      <c r="BID18" s="174"/>
      <c r="BIE18" s="174"/>
      <c r="BIF18" s="174"/>
      <c r="BIG18" s="174"/>
      <c r="BIH18" s="174"/>
      <c r="BII18" s="174"/>
      <c r="BIJ18" s="174"/>
      <c r="BIK18" s="174"/>
      <c r="BIL18" s="174"/>
      <c r="BIM18" s="174"/>
      <c r="BIN18" s="174"/>
      <c r="BIO18" s="174"/>
      <c r="BIP18" s="174"/>
      <c r="BIQ18" s="174"/>
      <c r="BIR18" s="174"/>
      <c r="BIS18" s="174"/>
      <c r="BIT18" s="174"/>
      <c r="BIU18" s="174"/>
      <c r="BIV18" s="174"/>
      <c r="BIW18" s="174"/>
      <c r="BIX18" s="174"/>
      <c r="BIY18" s="174"/>
      <c r="BIZ18" s="174"/>
      <c r="BJA18" s="174"/>
      <c r="BJB18" s="174"/>
      <c r="BJC18" s="174"/>
      <c r="BJD18" s="174"/>
      <c r="BJE18" s="174"/>
      <c r="BJF18" s="174"/>
      <c r="BJG18" s="174"/>
      <c r="BJH18" s="174"/>
      <c r="BJI18" s="174"/>
      <c r="BJJ18" s="174"/>
      <c r="BJK18" s="174"/>
      <c r="BJL18" s="174"/>
      <c r="BJM18" s="174"/>
      <c r="BJN18" s="174"/>
    </row>
    <row r="19" spans="1:46 1588:1626" ht="31.5" x14ac:dyDescent="0.25">
      <c r="A19" s="250"/>
      <c r="B19" s="256"/>
      <c r="C19" s="149" t="s">
        <v>29</v>
      </c>
      <c r="D19" s="161">
        <v>4422.34</v>
      </c>
      <c r="E19" s="161">
        <f>3993258.4/1000</f>
        <v>3993.2583999999997</v>
      </c>
      <c r="F19" s="161">
        <f>3969500.22/1000</f>
        <v>3969.5002200000004</v>
      </c>
      <c r="G19" s="159"/>
      <c r="H19" s="159"/>
      <c r="I19" s="159"/>
      <c r="J19" s="159"/>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BIB19" s="174"/>
      <c r="BIC19" s="174"/>
      <c r="BID19" s="174"/>
      <c r="BIE19" s="174"/>
      <c r="BIF19" s="174"/>
      <c r="BIG19" s="174"/>
      <c r="BIH19" s="174"/>
      <c r="BII19" s="174"/>
      <c r="BIJ19" s="174"/>
      <c r="BIK19" s="174"/>
      <c r="BIL19" s="174"/>
      <c r="BIM19" s="174"/>
      <c r="BIN19" s="174"/>
      <c r="BIO19" s="174"/>
      <c r="BIP19" s="174"/>
      <c r="BIQ19" s="174"/>
      <c r="BIR19" s="174"/>
      <c r="BIS19" s="174"/>
      <c r="BIT19" s="174"/>
      <c r="BIU19" s="174"/>
      <c r="BIV19" s="174"/>
      <c r="BIW19" s="174"/>
      <c r="BIX19" s="174"/>
      <c r="BIY19" s="174"/>
      <c r="BIZ19" s="174"/>
      <c r="BJA19" s="174"/>
      <c r="BJB19" s="174"/>
      <c r="BJC19" s="174"/>
      <c r="BJD19" s="174"/>
      <c r="BJE19" s="174"/>
      <c r="BJF19" s="174"/>
      <c r="BJG19" s="174"/>
      <c r="BJH19" s="174"/>
      <c r="BJI19" s="174"/>
      <c r="BJJ19" s="174"/>
      <c r="BJK19" s="174"/>
      <c r="BJL19" s="174"/>
      <c r="BJM19" s="174"/>
      <c r="BJN19" s="174"/>
    </row>
    <row r="20" spans="1:46 1588:1626" ht="25.5" customHeight="1" x14ac:dyDescent="0.25">
      <c r="A20" s="250"/>
      <c r="B20" s="256"/>
      <c r="C20" s="149" t="s">
        <v>30</v>
      </c>
      <c r="D20" s="161">
        <v>1117.53</v>
      </c>
      <c r="E20" s="161">
        <v>817.53</v>
      </c>
      <c r="F20" s="161">
        <v>813.64</v>
      </c>
      <c r="G20" s="159"/>
      <c r="H20" s="159"/>
      <c r="I20" s="159"/>
      <c r="J20" s="159"/>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row>
    <row r="21" spans="1:46 1588:1626" ht="31.5" x14ac:dyDescent="0.25">
      <c r="A21" s="250"/>
      <c r="B21" s="256"/>
      <c r="C21" s="149" t="s">
        <v>31</v>
      </c>
      <c r="D21" s="161">
        <v>25.54</v>
      </c>
      <c r="E21" s="161">
        <v>129.68</v>
      </c>
      <c r="F21" s="161">
        <v>129.68</v>
      </c>
      <c r="G21" s="159"/>
      <c r="H21" s="159"/>
      <c r="I21" s="159"/>
      <c r="J21" s="159"/>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row>
    <row r="22" spans="1:46 1588:1626" ht="31.5" x14ac:dyDescent="0.25">
      <c r="A22" s="250"/>
      <c r="B22" s="256"/>
      <c r="C22" s="149" t="s">
        <v>32</v>
      </c>
      <c r="D22" s="161">
        <v>403.18</v>
      </c>
      <c r="E22" s="161">
        <v>403.18</v>
      </c>
      <c r="F22" s="161">
        <v>403.18</v>
      </c>
      <c r="G22" s="159"/>
      <c r="H22" s="159"/>
      <c r="I22" s="159"/>
      <c r="J22" s="159"/>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row>
    <row r="23" spans="1:46 1588:1626" ht="31.5" x14ac:dyDescent="0.25">
      <c r="A23" s="250"/>
      <c r="B23" s="256"/>
      <c r="C23" s="149" t="s">
        <v>33</v>
      </c>
      <c r="D23" s="162">
        <v>5.54</v>
      </c>
      <c r="E23" s="162">
        <v>5.55</v>
      </c>
      <c r="F23" s="162">
        <v>5.55</v>
      </c>
      <c r="G23" s="159"/>
      <c r="H23" s="159"/>
      <c r="I23" s="159"/>
      <c r="J23" s="159"/>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row>
    <row r="24" spans="1:46 1588:1626" ht="22.5" customHeight="1" x14ac:dyDescent="0.25">
      <c r="A24" s="250"/>
      <c r="B24" s="256"/>
      <c r="C24" s="149" t="s">
        <v>53</v>
      </c>
      <c r="D24" s="162">
        <v>116.21</v>
      </c>
      <c r="E24" s="162">
        <v>45.52</v>
      </c>
      <c r="F24" s="162">
        <v>45.52</v>
      </c>
      <c r="G24" s="159"/>
      <c r="H24" s="159"/>
      <c r="I24" s="159"/>
      <c r="J24" s="159"/>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row>
    <row r="25" spans="1:46 1588:1626" ht="26.25" customHeight="1" x14ac:dyDescent="0.25">
      <c r="A25" s="255"/>
      <c r="B25" s="256"/>
      <c r="C25" s="149" t="s">
        <v>276</v>
      </c>
      <c r="D25" s="113">
        <v>150</v>
      </c>
      <c r="E25" s="113">
        <v>0</v>
      </c>
      <c r="F25" s="113">
        <v>0</v>
      </c>
      <c r="G25" s="159"/>
      <c r="H25" s="159"/>
      <c r="I25" s="159"/>
      <c r="J25" s="159"/>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row>
    <row r="26" spans="1:46 1588:1626" ht="34.5" customHeight="1" x14ac:dyDescent="0.25">
      <c r="A26" s="148">
        <v>1</v>
      </c>
      <c r="B26" s="246" t="s">
        <v>60</v>
      </c>
      <c r="C26" s="246"/>
      <c r="D26" s="113">
        <v>600</v>
      </c>
      <c r="E26" s="113">
        <v>100</v>
      </c>
      <c r="F26" s="113">
        <v>96.97</v>
      </c>
      <c r="G26" s="159"/>
      <c r="H26" s="159"/>
      <c r="I26" s="159"/>
      <c r="J26" s="159"/>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row>
    <row r="27" spans="1:46 1588:1626" ht="27.75" customHeight="1" x14ac:dyDescent="0.25">
      <c r="A27" s="242"/>
      <c r="B27" s="246"/>
      <c r="C27" s="154" t="s">
        <v>273</v>
      </c>
      <c r="D27" s="113">
        <v>600</v>
      </c>
      <c r="E27" s="113">
        <v>100</v>
      </c>
      <c r="F27" s="113">
        <v>96.97</v>
      </c>
      <c r="G27" s="159"/>
      <c r="H27" s="159"/>
      <c r="I27" s="159"/>
      <c r="J27" s="159"/>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row>
    <row r="28" spans="1:46 1588:1626" ht="29.25" customHeight="1" x14ac:dyDescent="0.25">
      <c r="A28" s="243"/>
      <c r="B28" s="246"/>
      <c r="C28" s="154" t="s">
        <v>270</v>
      </c>
      <c r="D28" s="113">
        <v>600</v>
      </c>
      <c r="E28" s="162">
        <v>100</v>
      </c>
      <c r="F28" s="113">
        <v>96.97</v>
      </c>
      <c r="G28" s="159"/>
      <c r="H28" s="159"/>
      <c r="I28" s="159"/>
      <c r="J28" s="159"/>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row>
    <row r="29" spans="1:46 1588:1626" ht="20.25" customHeight="1" x14ac:dyDescent="0.25">
      <c r="A29" s="243"/>
      <c r="B29" s="246"/>
      <c r="C29" s="154" t="s">
        <v>27</v>
      </c>
      <c r="D29" s="113"/>
      <c r="E29" s="162"/>
      <c r="F29" s="162"/>
      <c r="G29" s="159"/>
      <c r="H29" s="159"/>
      <c r="I29" s="159"/>
      <c r="J29" s="159"/>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row>
    <row r="30" spans="1:46 1588:1626" ht="29.25" customHeight="1" x14ac:dyDescent="0.25">
      <c r="A30" s="243"/>
      <c r="B30" s="246"/>
      <c r="C30" s="154" t="s">
        <v>34</v>
      </c>
      <c r="D30" s="113">
        <v>600</v>
      </c>
      <c r="E30" s="113">
        <v>100</v>
      </c>
      <c r="F30" s="163">
        <v>96.97</v>
      </c>
      <c r="G30" s="159"/>
      <c r="H30" s="159"/>
      <c r="I30" s="159"/>
      <c r="J30" s="159"/>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row>
    <row r="31" spans="1:46 1588:1626" ht="37.5" customHeight="1" x14ac:dyDescent="0.25">
      <c r="A31" s="244"/>
      <c r="B31" s="149" t="s">
        <v>274</v>
      </c>
      <c r="C31" s="154"/>
      <c r="D31" s="113"/>
      <c r="E31" s="113"/>
      <c r="F31" s="163"/>
      <c r="G31" s="159"/>
      <c r="H31" s="159"/>
      <c r="I31" s="159"/>
      <c r="J31" s="159"/>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row>
    <row r="32" spans="1:46 1588:1626" ht="31.5" customHeight="1" x14ac:dyDescent="0.25">
      <c r="A32" s="252" t="s">
        <v>88</v>
      </c>
      <c r="B32" s="251" t="s">
        <v>412</v>
      </c>
      <c r="C32" s="154" t="s">
        <v>273</v>
      </c>
      <c r="D32" s="113">
        <v>600</v>
      </c>
      <c r="E32" s="113">
        <v>100</v>
      </c>
      <c r="F32" s="113">
        <v>96.97</v>
      </c>
      <c r="G32" s="159"/>
      <c r="H32" s="159"/>
      <c r="I32" s="159"/>
      <c r="J32" s="159"/>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row>
    <row r="33" spans="1:46" ht="21.75" customHeight="1" x14ac:dyDescent="0.25">
      <c r="A33" s="253"/>
      <c r="B33" s="251"/>
      <c r="C33" s="154" t="s">
        <v>270</v>
      </c>
      <c r="D33" s="113">
        <v>600</v>
      </c>
      <c r="E33" s="113">
        <v>100</v>
      </c>
      <c r="F33" s="113">
        <v>96.97</v>
      </c>
      <c r="G33" s="159"/>
      <c r="H33" s="159"/>
      <c r="I33" s="159"/>
      <c r="J33" s="159"/>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row>
    <row r="34" spans="1:46" ht="27" customHeight="1" x14ac:dyDescent="0.25">
      <c r="A34" s="253"/>
      <c r="B34" s="251"/>
      <c r="C34" s="154" t="s">
        <v>27</v>
      </c>
      <c r="D34" s="113"/>
      <c r="E34" s="113"/>
      <c r="F34" s="163"/>
      <c r="G34" s="159"/>
      <c r="H34" s="159"/>
      <c r="I34" s="159"/>
      <c r="J34" s="159"/>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row>
    <row r="35" spans="1:46" ht="23.25" customHeight="1" x14ac:dyDescent="0.25">
      <c r="A35" s="254"/>
      <c r="B35" s="251"/>
      <c r="C35" s="154" t="s">
        <v>34</v>
      </c>
      <c r="D35" s="113">
        <v>600</v>
      </c>
      <c r="E35" s="113">
        <v>100</v>
      </c>
      <c r="F35" s="163">
        <v>96.97</v>
      </c>
      <c r="G35" s="159"/>
      <c r="H35" s="159"/>
      <c r="I35" s="159"/>
      <c r="J35" s="159"/>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row>
    <row r="36" spans="1:46" ht="27" customHeight="1" x14ac:dyDescent="0.25">
      <c r="A36" s="37">
        <v>2</v>
      </c>
      <c r="B36" s="246" t="s">
        <v>61</v>
      </c>
      <c r="C36" s="246"/>
      <c r="D36" s="161">
        <v>44223</v>
      </c>
      <c r="E36" s="161">
        <v>68490.98</v>
      </c>
      <c r="F36" s="161">
        <v>44882.61</v>
      </c>
      <c r="G36" s="159"/>
      <c r="H36" s="159"/>
      <c r="I36" s="159"/>
      <c r="J36" s="159"/>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row>
    <row r="37" spans="1:46" ht="27" customHeight="1" x14ac:dyDescent="0.25">
      <c r="A37" s="242"/>
      <c r="B37" s="239"/>
      <c r="C37" s="154" t="s">
        <v>273</v>
      </c>
      <c r="D37" s="161">
        <v>44073</v>
      </c>
      <c r="E37" s="161">
        <v>68490.98</v>
      </c>
      <c r="F37" s="161">
        <v>44882.61</v>
      </c>
      <c r="G37" s="160"/>
      <c r="H37" s="159"/>
      <c r="I37" s="159"/>
      <c r="J37" s="159"/>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row>
    <row r="38" spans="1:46" ht="27" customHeight="1" x14ac:dyDescent="0.25">
      <c r="A38" s="243"/>
      <c r="B38" s="240"/>
      <c r="C38" s="154" t="s">
        <v>55</v>
      </c>
      <c r="D38" s="116">
        <v>41403</v>
      </c>
      <c r="E38" s="161">
        <f>64810414.28/1000</f>
        <v>64810.414280000005</v>
      </c>
      <c r="F38" s="161">
        <f>41280698.62/1000</f>
        <v>41280.698619999996</v>
      </c>
      <c r="G38" s="159"/>
      <c r="H38" s="159"/>
      <c r="I38" s="159"/>
      <c r="J38" s="159"/>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row>
    <row r="39" spans="1:46" ht="27" customHeight="1" x14ac:dyDescent="0.25">
      <c r="A39" s="243"/>
      <c r="B39" s="240"/>
      <c r="C39" s="154" t="s">
        <v>27</v>
      </c>
      <c r="D39" s="116"/>
      <c r="E39" s="117"/>
      <c r="F39" s="117"/>
      <c r="G39" s="160"/>
      <c r="H39" s="159"/>
      <c r="I39" s="159"/>
      <c r="J39" s="159"/>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row>
    <row r="40" spans="1:46" ht="36" customHeight="1" x14ac:dyDescent="0.25">
      <c r="A40" s="243"/>
      <c r="B40" s="240"/>
      <c r="C40" s="149" t="s">
        <v>400</v>
      </c>
      <c r="D40" s="116">
        <v>41403</v>
      </c>
      <c r="E40" s="161">
        <f>64810414.28/1000</f>
        <v>64810.414280000005</v>
      </c>
      <c r="F40" s="161">
        <v>41280.699999999997</v>
      </c>
      <c r="G40" s="159"/>
      <c r="H40" s="159"/>
      <c r="I40" s="159"/>
      <c r="J40" s="159"/>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row>
    <row r="41" spans="1:46" ht="33.75" customHeight="1" x14ac:dyDescent="0.25">
      <c r="A41" s="243"/>
      <c r="B41" s="240"/>
      <c r="C41" s="154" t="s">
        <v>270</v>
      </c>
      <c r="D41" s="116">
        <v>2670</v>
      </c>
      <c r="E41" s="116">
        <v>3680.57</v>
      </c>
      <c r="F41" s="116">
        <v>3601.91</v>
      </c>
      <c r="G41" s="159"/>
      <c r="H41" s="159"/>
      <c r="I41" s="159"/>
      <c r="J41" s="159"/>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row>
    <row r="42" spans="1:46" ht="33.75" customHeight="1" x14ac:dyDescent="0.25">
      <c r="A42" s="243"/>
      <c r="B42" s="240"/>
      <c r="C42" s="154" t="s">
        <v>27</v>
      </c>
      <c r="D42" s="117"/>
      <c r="E42" s="117"/>
      <c r="F42" s="117"/>
      <c r="G42" s="164"/>
      <c r="H42" s="164"/>
      <c r="I42" s="164"/>
      <c r="J42" s="164"/>
    </row>
    <row r="43" spans="1:46" ht="24.75" customHeight="1" x14ac:dyDescent="0.25">
      <c r="A43" s="243"/>
      <c r="B43" s="240"/>
      <c r="C43" s="154" t="s">
        <v>34</v>
      </c>
      <c r="D43" s="118">
        <v>370</v>
      </c>
      <c r="E43" s="118">
        <v>0</v>
      </c>
      <c r="F43" s="118">
        <v>0</v>
      </c>
      <c r="G43" s="165"/>
      <c r="H43" s="164"/>
      <c r="I43" s="165"/>
      <c r="J43" s="165"/>
      <c r="K43" s="177"/>
    </row>
    <row r="44" spans="1:46" ht="31.5" x14ac:dyDescent="0.25">
      <c r="A44" s="243"/>
      <c r="B44" s="240"/>
      <c r="C44" s="154" t="s">
        <v>30</v>
      </c>
      <c r="D44" s="118">
        <v>300</v>
      </c>
      <c r="E44" s="118">
        <v>0</v>
      </c>
      <c r="F44" s="118">
        <v>0</v>
      </c>
      <c r="G44" s="164"/>
      <c r="H44" s="164"/>
      <c r="I44" s="165"/>
      <c r="J44" s="165"/>
      <c r="K44" s="177"/>
    </row>
    <row r="45" spans="1:46" ht="31.5" x14ac:dyDescent="0.25">
      <c r="A45" s="243"/>
      <c r="B45" s="240"/>
      <c r="C45" s="149" t="s">
        <v>400</v>
      </c>
      <c r="D45" s="118">
        <v>2000</v>
      </c>
      <c r="E45" s="116">
        <v>3680.57</v>
      </c>
      <c r="F45" s="116">
        <v>3601.91</v>
      </c>
      <c r="G45" s="164"/>
      <c r="H45" s="164"/>
      <c r="I45" s="164"/>
      <c r="J45" s="164"/>
    </row>
    <row r="46" spans="1:46" ht="30" customHeight="1" x14ac:dyDescent="0.25">
      <c r="A46" s="243"/>
      <c r="B46" s="241"/>
      <c r="C46" s="149" t="s">
        <v>276</v>
      </c>
      <c r="D46" s="116">
        <v>150</v>
      </c>
      <c r="E46" s="116">
        <v>0</v>
      </c>
      <c r="F46" s="116">
        <v>0</v>
      </c>
      <c r="G46" s="164"/>
      <c r="H46" s="164"/>
      <c r="I46" s="164"/>
      <c r="J46" s="165">
        <f>F61</f>
        <v>16369.59</v>
      </c>
    </row>
    <row r="47" spans="1:46" ht="45" customHeight="1" x14ac:dyDescent="0.25">
      <c r="A47" s="244"/>
      <c r="B47" s="149" t="s">
        <v>275</v>
      </c>
      <c r="C47" s="154"/>
      <c r="D47" s="116"/>
      <c r="E47" s="117"/>
      <c r="F47" s="114"/>
      <c r="G47" s="164"/>
      <c r="H47" s="164"/>
      <c r="I47" s="164"/>
      <c r="J47" s="164"/>
    </row>
    <row r="48" spans="1:46" ht="23.25" customHeight="1" x14ac:dyDescent="0.25">
      <c r="A48" s="267" t="s">
        <v>21</v>
      </c>
      <c r="B48" s="251" t="s">
        <v>413</v>
      </c>
      <c r="C48" s="154" t="s">
        <v>273</v>
      </c>
      <c r="D48" s="116">
        <v>44223</v>
      </c>
      <c r="E48" s="116">
        <v>38732.75</v>
      </c>
      <c r="F48" s="161">
        <v>27161.11</v>
      </c>
      <c r="G48" s="164"/>
      <c r="H48" s="164"/>
      <c r="I48" s="164"/>
      <c r="J48" s="164"/>
    </row>
    <row r="49" spans="1:10" ht="27.75" customHeight="1" x14ac:dyDescent="0.25">
      <c r="A49" s="268"/>
      <c r="B49" s="251"/>
      <c r="C49" s="154" t="s">
        <v>55</v>
      </c>
      <c r="D49" s="116">
        <v>41403</v>
      </c>
      <c r="E49" s="116">
        <v>36405.08</v>
      </c>
      <c r="F49" s="116">
        <v>24911.1</v>
      </c>
      <c r="G49" s="164"/>
      <c r="H49" s="164"/>
      <c r="I49" s="164"/>
      <c r="J49" s="164"/>
    </row>
    <row r="50" spans="1:10" ht="27.75" customHeight="1" x14ac:dyDescent="0.25">
      <c r="A50" s="268"/>
      <c r="B50" s="251"/>
      <c r="C50" s="154" t="s">
        <v>27</v>
      </c>
      <c r="D50" s="117"/>
      <c r="E50" s="117"/>
      <c r="F50" s="117"/>
      <c r="G50" s="165">
        <f>E49+E52</f>
        <v>38732.75</v>
      </c>
      <c r="H50" s="164"/>
      <c r="I50" s="164"/>
      <c r="J50" s="165">
        <f>F49+F52</f>
        <v>27161.11</v>
      </c>
    </row>
    <row r="51" spans="1:10" ht="31.5" x14ac:dyDescent="0.25">
      <c r="A51" s="268"/>
      <c r="B51" s="251"/>
      <c r="C51" s="149" t="s">
        <v>400</v>
      </c>
      <c r="D51" s="116">
        <v>41403</v>
      </c>
      <c r="E51" s="116">
        <v>36405.08</v>
      </c>
      <c r="F51" s="116">
        <v>24911.1</v>
      </c>
      <c r="G51" s="164"/>
      <c r="H51" s="164"/>
      <c r="I51" s="164"/>
      <c r="J51" s="164"/>
    </row>
    <row r="52" spans="1:10" ht="24.75" customHeight="1" x14ac:dyDescent="0.25">
      <c r="A52" s="268"/>
      <c r="B52" s="251"/>
      <c r="C52" s="154" t="s">
        <v>270</v>
      </c>
      <c r="D52" s="166">
        <v>2670</v>
      </c>
      <c r="E52" s="113">
        <v>2327.67</v>
      </c>
      <c r="F52" s="113">
        <v>2250.0100000000002</v>
      </c>
      <c r="G52" s="178"/>
      <c r="H52" s="179"/>
      <c r="I52" s="180"/>
      <c r="J52" s="179"/>
    </row>
    <row r="53" spans="1:10" ht="26.25" customHeight="1" x14ac:dyDescent="0.25">
      <c r="A53" s="268"/>
      <c r="B53" s="251"/>
      <c r="C53" s="154" t="s">
        <v>27</v>
      </c>
      <c r="D53" s="113"/>
      <c r="E53" s="114"/>
      <c r="F53" s="114"/>
      <c r="G53" s="164"/>
      <c r="H53" s="164"/>
      <c r="I53" s="164"/>
      <c r="J53" s="165">
        <f>F51+F54</f>
        <v>27161.11</v>
      </c>
    </row>
    <row r="54" spans="1:10" ht="31.5" x14ac:dyDescent="0.25">
      <c r="A54" s="268"/>
      <c r="B54" s="251"/>
      <c r="C54" s="149" t="s">
        <v>400</v>
      </c>
      <c r="D54" s="113">
        <v>2000</v>
      </c>
      <c r="E54" s="113">
        <v>2327.67</v>
      </c>
      <c r="F54" s="113">
        <v>2250.0100000000002</v>
      </c>
      <c r="G54" s="164"/>
      <c r="H54" s="164"/>
      <c r="I54" s="164"/>
      <c r="J54" s="164"/>
    </row>
    <row r="55" spans="1:10" ht="27" customHeight="1" x14ac:dyDescent="0.25">
      <c r="A55" s="268"/>
      <c r="B55" s="251"/>
      <c r="C55" s="154" t="s">
        <v>34</v>
      </c>
      <c r="D55" s="113">
        <v>370</v>
      </c>
      <c r="E55" s="113">
        <v>0</v>
      </c>
      <c r="F55" s="113">
        <v>0</v>
      </c>
      <c r="G55" s="164"/>
      <c r="H55" s="164"/>
      <c r="I55" s="164"/>
      <c r="J55" s="164"/>
    </row>
    <row r="56" spans="1:10" ht="34.5" customHeight="1" x14ac:dyDescent="0.25">
      <c r="A56" s="268"/>
      <c r="B56" s="251"/>
      <c r="C56" s="154" t="s">
        <v>30</v>
      </c>
      <c r="D56" s="113">
        <v>300</v>
      </c>
      <c r="E56" s="113">
        <v>0</v>
      </c>
      <c r="F56" s="113">
        <v>0</v>
      </c>
      <c r="G56" s="164"/>
      <c r="H56" s="164"/>
      <c r="I56" s="164"/>
      <c r="J56" s="164"/>
    </row>
    <row r="57" spans="1:10" ht="31.5" customHeight="1" x14ac:dyDescent="0.25">
      <c r="A57" s="268"/>
      <c r="B57" s="251"/>
      <c r="C57" s="149" t="s">
        <v>276</v>
      </c>
      <c r="D57" s="113">
        <v>150</v>
      </c>
      <c r="E57" s="113">
        <v>0</v>
      </c>
      <c r="F57" s="113">
        <v>0</v>
      </c>
      <c r="G57" s="164"/>
      <c r="H57" s="164"/>
      <c r="I57" s="164"/>
      <c r="J57" s="164"/>
    </row>
    <row r="58" spans="1:10" ht="21.75" customHeight="1" x14ac:dyDescent="0.25">
      <c r="A58" s="268"/>
      <c r="B58" s="251"/>
      <c r="C58" s="154" t="s">
        <v>27</v>
      </c>
      <c r="D58" s="113"/>
      <c r="E58" s="113"/>
      <c r="F58" s="113"/>
      <c r="G58" s="164"/>
      <c r="H58" s="164"/>
      <c r="I58" s="164"/>
      <c r="J58" s="164"/>
    </row>
    <row r="59" spans="1:10" ht="24" customHeight="1" x14ac:dyDescent="0.25">
      <c r="A59" s="269"/>
      <c r="B59" s="251"/>
      <c r="C59" s="154" t="s">
        <v>34</v>
      </c>
      <c r="D59" s="113">
        <v>150</v>
      </c>
      <c r="E59" s="113">
        <v>0</v>
      </c>
      <c r="F59" s="113">
        <v>0</v>
      </c>
      <c r="G59" s="164"/>
      <c r="H59" s="164"/>
      <c r="I59" s="164"/>
      <c r="J59" s="164"/>
    </row>
    <row r="60" spans="1:10" ht="26.25" customHeight="1" x14ac:dyDescent="0.25">
      <c r="A60" s="267" t="s">
        <v>232</v>
      </c>
      <c r="B60" s="266" t="s">
        <v>414</v>
      </c>
      <c r="C60" s="154" t="s">
        <v>273</v>
      </c>
      <c r="D60" s="113">
        <v>0</v>
      </c>
      <c r="E60" s="113">
        <v>17741.490000000002</v>
      </c>
      <c r="F60" s="113">
        <v>17721.490000000002</v>
      </c>
      <c r="G60" s="164"/>
      <c r="H60" s="164"/>
      <c r="I60" s="164"/>
      <c r="J60" s="164"/>
    </row>
    <row r="61" spans="1:10" ht="26.25" customHeight="1" x14ac:dyDescent="0.25">
      <c r="A61" s="268"/>
      <c r="B61" s="266"/>
      <c r="C61" s="154" t="s">
        <v>55</v>
      </c>
      <c r="D61" s="113">
        <v>0</v>
      </c>
      <c r="E61" s="113">
        <v>16388.59</v>
      </c>
      <c r="F61" s="113">
        <v>16369.59</v>
      </c>
      <c r="G61" s="164"/>
      <c r="H61" s="164"/>
      <c r="I61" s="164"/>
      <c r="J61" s="165">
        <f>F61+F64</f>
        <v>17721.490000000002</v>
      </c>
    </row>
    <row r="62" spans="1:10" ht="26.25" customHeight="1" x14ac:dyDescent="0.25">
      <c r="A62" s="268"/>
      <c r="B62" s="266"/>
      <c r="C62" s="154" t="s">
        <v>27</v>
      </c>
      <c r="D62" s="113"/>
      <c r="E62" s="113"/>
      <c r="F62" s="113"/>
      <c r="G62" s="164"/>
      <c r="H62" s="164"/>
      <c r="I62" s="164"/>
      <c r="J62" s="164"/>
    </row>
    <row r="63" spans="1:10" ht="31.5" x14ac:dyDescent="0.25">
      <c r="A63" s="268"/>
      <c r="B63" s="266"/>
      <c r="C63" s="149" t="s">
        <v>400</v>
      </c>
      <c r="D63" s="113">
        <v>0</v>
      </c>
      <c r="E63" s="113">
        <v>16388.59</v>
      </c>
      <c r="F63" s="113">
        <v>16369.59</v>
      </c>
      <c r="G63" s="164"/>
      <c r="H63" s="164"/>
      <c r="I63" s="164"/>
      <c r="J63" s="164"/>
    </row>
    <row r="64" spans="1:10" ht="26.25" customHeight="1" x14ac:dyDescent="0.25">
      <c r="A64" s="268"/>
      <c r="B64" s="270"/>
      <c r="C64" s="154" t="s">
        <v>265</v>
      </c>
      <c r="D64" s="113">
        <v>0</v>
      </c>
      <c r="E64" s="113">
        <v>1352.9</v>
      </c>
      <c r="F64" s="113">
        <v>1351.9</v>
      </c>
      <c r="G64" s="164"/>
      <c r="H64" s="164"/>
      <c r="I64" s="164"/>
      <c r="J64" s="164"/>
    </row>
    <row r="65" spans="1:1589" ht="25.5" customHeight="1" x14ac:dyDescent="0.25">
      <c r="A65" s="268"/>
      <c r="B65" s="270"/>
      <c r="C65" s="154" t="s">
        <v>27</v>
      </c>
      <c r="D65" s="113"/>
      <c r="E65" s="113"/>
      <c r="F65" s="113"/>
      <c r="G65" s="164"/>
      <c r="H65" s="164"/>
      <c r="I65" s="164"/>
      <c r="J65" s="164"/>
    </row>
    <row r="66" spans="1:1589" ht="31.5" x14ac:dyDescent="0.25">
      <c r="A66" s="269"/>
      <c r="B66" s="270"/>
      <c r="C66" s="149" t="s">
        <v>400</v>
      </c>
      <c r="D66" s="113">
        <v>0</v>
      </c>
      <c r="E66" s="113">
        <v>1352.9</v>
      </c>
      <c r="F66" s="113">
        <v>1351.9</v>
      </c>
      <c r="G66" s="164"/>
      <c r="H66" s="164"/>
      <c r="I66" s="164"/>
      <c r="J66" s="165" t="e">
        <f>E67+E60+#REF!+E48</f>
        <v>#REF!</v>
      </c>
    </row>
    <row r="67" spans="1:1589" ht="30.75" customHeight="1" x14ac:dyDescent="0.25">
      <c r="A67" s="267" t="s">
        <v>233</v>
      </c>
      <c r="B67" s="266" t="s">
        <v>415</v>
      </c>
      <c r="C67" s="154" t="s">
        <v>273</v>
      </c>
      <c r="D67" s="113">
        <v>0</v>
      </c>
      <c r="E67" s="113">
        <v>12016.74</v>
      </c>
      <c r="F67" s="113">
        <v>0</v>
      </c>
      <c r="G67" s="164"/>
      <c r="H67" s="164"/>
      <c r="I67" s="164"/>
      <c r="J67" s="164"/>
    </row>
    <row r="68" spans="1:1589" ht="30.75" customHeight="1" x14ac:dyDescent="0.25">
      <c r="A68" s="268"/>
      <c r="B68" s="266"/>
      <c r="C68" s="154" t="s">
        <v>55</v>
      </c>
      <c r="D68" s="113">
        <v>0</v>
      </c>
      <c r="E68" s="113">
        <v>12016.74</v>
      </c>
      <c r="F68" s="113">
        <v>0</v>
      </c>
      <c r="G68" s="164"/>
      <c r="H68" s="164"/>
      <c r="I68" s="164"/>
      <c r="J68" s="164"/>
    </row>
    <row r="69" spans="1:1589" ht="30.75" customHeight="1" x14ac:dyDescent="0.25">
      <c r="A69" s="268"/>
      <c r="B69" s="266"/>
      <c r="C69" s="154" t="s">
        <v>27</v>
      </c>
      <c r="D69" s="113"/>
      <c r="E69" s="113"/>
      <c r="F69" s="113"/>
      <c r="G69" s="164"/>
      <c r="H69" s="164"/>
      <c r="I69" s="164"/>
      <c r="J69" s="164"/>
    </row>
    <row r="70" spans="1:1589" ht="30.75" customHeight="1" x14ac:dyDescent="0.25">
      <c r="A70" s="268"/>
      <c r="B70" s="266"/>
      <c r="C70" s="149" t="s">
        <v>400</v>
      </c>
      <c r="D70" s="113">
        <v>0</v>
      </c>
      <c r="E70" s="113">
        <v>12016.74</v>
      </c>
      <c r="F70" s="113">
        <v>0</v>
      </c>
      <c r="G70" s="164"/>
      <c r="H70" s="164"/>
      <c r="I70" s="164"/>
      <c r="J70" s="164"/>
    </row>
    <row r="71" spans="1:1589" ht="48" customHeight="1" x14ac:dyDescent="0.25">
      <c r="A71" s="37">
        <v>3</v>
      </c>
      <c r="B71" s="246" t="s">
        <v>62</v>
      </c>
      <c r="C71" s="246"/>
      <c r="D71" s="113">
        <v>16235.63</v>
      </c>
      <c r="E71" s="113">
        <v>5690.85</v>
      </c>
      <c r="F71" s="113">
        <v>5645.11</v>
      </c>
      <c r="G71" s="164"/>
      <c r="H71" s="164"/>
      <c r="I71" s="164"/>
      <c r="J71" s="164"/>
    </row>
    <row r="72" spans="1:1589" ht="31.5" customHeight="1" x14ac:dyDescent="0.25">
      <c r="A72" s="242"/>
      <c r="B72" s="246"/>
      <c r="C72" s="149" t="s">
        <v>269</v>
      </c>
      <c r="D72" s="113">
        <v>16235.63</v>
      </c>
      <c r="E72" s="113">
        <v>5690.85</v>
      </c>
      <c r="F72" s="113">
        <v>5645.11</v>
      </c>
      <c r="G72" s="167"/>
      <c r="H72" s="168"/>
      <c r="I72" s="168"/>
      <c r="J72" s="168"/>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c r="BK72" s="181"/>
      <c r="BL72" s="181"/>
      <c r="BM72" s="181"/>
      <c r="BN72" s="181"/>
      <c r="BO72" s="181"/>
      <c r="BP72" s="181"/>
      <c r="BQ72" s="181"/>
      <c r="BR72" s="181"/>
      <c r="BS72" s="181"/>
      <c r="BT72" s="181"/>
      <c r="BU72" s="181"/>
      <c r="BV72" s="181"/>
      <c r="BW72" s="181"/>
      <c r="BX72" s="181"/>
      <c r="BY72" s="181"/>
      <c r="BZ72" s="181"/>
      <c r="CA72" s="181"/>
      <c r="CB72" s="181"/>
      <c r="CC72" s="181"/>
      <c r="CD72" s="181"/>
      <c r="CE72" s="181"/>
      <c r="CF72" s="181"/>
      <c r="CG72" s="181"/>
      <c r="CH72" s="181"/>
      <c r="CI72" s="181"/>
      <c r="CJ72" s="181"/>
      <c r="CK72" s="181"/>
      <c r="CL72" s="181"/>
      <c r="CM72" s="181"/>
      <c r="CN72" s="181"/>
      <c r="CO72" s="181"/>
      <c r="CP72" s="181"/>
      <c r="CQ72" s="181"/>
      <c r="CR72" s="181"/>
      <c r="CS72" s="181"/>
      <c r="CT72" s="181"/>
      <c r="CU72" s="181"/>
      <c r="CV72" s="181"/>
      <c r="CW72" s="181"/>
      <c r="CX72" s="181"/>
      <c r="CY72" s="181"/>
      <c r="CZ72" s="181"/>
      <c r="DA72" s="181"/>
      <c r="DB72" s="181"/>
      <c r="DC72" s="181"/>
      <c r="DD72" s="181"/>
      <c r="DE72" s="181"/>
      <c r="DF72" s="181"/>
      <c r="DG72" s="181"/>
      <c r="DH72" s="181"/>
      <c r="DI72" s="181"/>
      <c r="DJ72" s="181"/>
      <c r="DK72" s="181"/>
      <c r="DL72" s="181"/>
      <c r="DM72" s="181"/>
      <c r="DN72" s="181"/>
      <c r="DO72" s="181"/>
      <c r="DP72" s="181"/>
      <c r="DQ72" s="181"/>
      <c r="DR72" s="181"/>
      <c r="DS72" s="181"/>
      <c r="DT72" s="181"/>
      <c r="DU72" s="181"/>
      <c r="DV72" s="181"/>
      <c r="DW72" s="181"/>
      <c r="DX72" s="181"/>
      <c r="DY72" s="181"/>
      <c r="DZ72" s="181"/>
      <c r="EA72" s="181"/>
      <c r="EB72" s="181"/>
      <c r="EC72" s="181"/>
      <c r="ED72" s="181"/>
      <c r="EE72" s="181"/>
      <c r="EF72" s="181"/>
      <c r="EG72" s="181"/>
      <c r="EH72" s="181"/>
      <c r="EI72" s="181"/>
      <c r="EJ72" s="181"/>
      <c r="EK72" s="181"/>
      <c r="EL72" s="181"/>
      <c r="EM72" s="181"/>
      <c r="EN72" s="181"/>
      <c r="EO72" s="181"/>
      <c r="EP72" s="181"/>
      <c r="EQ72" s="181"/>
      <c r="ER72" s="181"/>
      <c r="ES72" s="181"/>
      <c r="ET72" s="181"/>
      <c r="EU72" s="181"/>
      <c r="EV72" s="181"/>
      <c r="EW72" s="181"/>
      <c r="EX72" s="181"/>
      <c r="EY72" s="181"/>
      <c r="EZ72" s="181"/>
      <c r="FA72" s="181"/>
      <c r="FB72" s="181"/>
      <c r="FC72" s="181"/>
      <c r="FD72" s="181"/>
      <c r="FE72" s="181"/>
      <c r="FF72" s="181"/>
      <c r="FG72" s="181"/>
      <c r="FH72" s="181"/>
      <c r="FI72" s="181"/>
      <c r="FJ72" s="181"/>
      <c r="FK72" s="181"/>
      <c r="FL72" s="181"/>
      <c r="FM72" s="181"/>
      <c r="FN72" s="181"/>
      <c r="FO72" s="181"/>
      <c r="FP72" s="181"/>
      <c r="FQ72" s="181"/>
      <c r="FR72" s="181"/>
      <c r="FS72" s="181"/>
      <c r="FT72" s="181"/>
      <c r="FU72" s="181"/>
      <c r="FV72" s="181"/>
      <c r="FW72" s="181"/>
      <c r="FX72" s="181"/>
      <c r="FY72" s="181"/>
      <c r="FZ72" s="181"/>
      <c r="GA72" s="181"/>
      <c r="GB72" s="181"/>
      <c r="GC72" s="181"/>
      <c r="GD72" s="181"/>
      <c r="GE72" s="181"/>
      <c r="GF72" s="181"/>
      <c r="GG72" s="181"/>
      <c r="GH72" s="181"/>
      <c r="GI72" s="181"/>
      <c r="GJ72" s="181"/>
      <c r="GK72" s="181"/>
      <c r="GL72" s="181"/>
      <c r="GM72" s="181"/>
      <c r="GN72" s="181"/>
      <c r="GO72" s="181"/>
      <c r="GP72" s="181"/>
      <c r="GQ72" s="181"/>
      <c r="GR72" s="181"/>
      <c r="GS72" s="181"/>
      <c r="GT72" s="181"/>
      <c r="GU72" s="181"/>
      <c r="GV72" s="181"/>
      <c r="GW72" s="181"/>
      <c r="GX72" s="181"/>
      <c r="GY72" s="181"/>
      <c r="GZ72" s="181"/>
      <c r="HA72" s="181"/>
      <c r="HB72" s="181"/>
      <c r="HC72" s="181"/>
      <c r="HD72" s="181"/>
      <c r="HE72" s="181"/>
      <c r="HF72" s="181"/>
      <c r="HG72" s="181"/>
      <c r="HH72" s="181"/>
      <c r="HI72" s="181"/>
      <c r="HJ72" s="181"/>
      <c r="HK72" s="181"/>
      <c r="HL72" s="181"/>
      <c r="HM72" s="181"/>
      <c r="HN72" s="181"/>
      <c r="HO72" s="181"/>
      <c r="HP72" s="181"/>
      <c r="HQ72" s="181"/>
      <c r="HR72" s="181"/>
      <c r="HS72" s="181"/>
      <c r="HT72" s="181"/>
      <c r="HU72" s="181"/>
      <c r="HV72" s="181"/>
      <c r="HW72" s="181"/>
      <c r="HX72" s="181"/>
      <c r="HY72" s="181"/>
      <c r="HZ72" s="181"/>
      <c r="IA72" s="181"/>
      <c r="IB72" s="181"/>
      <c r="IC72" s="181"/>
      <c r="ID72" s="181"/>
      <c r="IE72" s="181"/>
      <c r="IF72" s="181"/>
      <c r="IG72" s="181"/>
      <c r="IH72" s="181"/>
      <c r="II72" s="181"/>
      <c r="IJ72" s="181"/>
      <c r="IK72" s="181"/>
      <c r="IL72" s="181"/>
      <c r="IM72" s="181"/>
      <c r="IN72" s="181"/>
      <c r="IO72" s="181"/>
      <c r="IP72" s="181"/>
      <c r="IQ72" s="181"/>
      <c r="IR72" s="181"/>
      <c r="IS72" s="181"/>
      <c r="IT72" s="181"/>
      <c r="IU72" s="181"/>
      <c r="IV72" s="181"/>
      <c r="IW72" s="181"/>
      <c r="IX72" s="181"/>
      <c r="IY72" s="181"/>
      <c r="IZ72" s="181"/>
      <c r="JA72" s="181"/>
      <c r="JB72" s="181"/>
      <c r="JC72" s="181"/>
      <c r="JD72" s="181"/>
      <c r="JE72" s="181"/>
      <c r="JF72" s="181"/>
      <c r="JG72" s="181"/>
      <c r="JH72" s="181"/>
      <c r="JI72" s="181"/>
      <c r="JJ72" s="181"/>
      <c r="JK72" s="181"/>
      <c r="JL72" s="181"/>
      <c r="JM72" s="181"/>
      <c r="JN72" s="181"/>
      <c r="JO72" s="181"/>
      <c r="JP72" s="181"/>
      <c r="JQ72" s="181"/>
      <c r="JR72" s="181"/>
      <c r="JS72" s="181"/>
      <c r="JT72" s="181"/>
      <c r="JU72" s="181"/>
      <c r="JV72" s="181"/>
      <c r="JW72" s="181"/>
      <c r="JX72" s="181"/>
      <c r="JY72" s="181"/>
      <c r="JZ72" s="181"/>
      <c r="KA72" s="181"/>
      <c r="KB72" s="181"/>
      <c r="KC72" s="181"/>
      <c r="KD72" s="181"/>
      <c r="KE72" s="181"/>
      <c r="KF72" s="181"/>
      <c r="KG72" s="181"/>
      <c r="KH72" s="181"/>
      <c r="KI72" s="181"/>
      <c r="KJ72" s="181"/>
      <c r="KK72" s="181"/>
      <c r="KL72" s="181"/>
      <c r="KM72" s="181"/>
      <c r="KN72" s="181"/>
      <c r="KO72" s="181"/>
      <c r="KP72" s="181"/>
      <c r="KQ72" s="181"/>
      <c r="KR72" s="181"/>
      <c r="KS72" s="181"/>
      <c r="KT72" s="181"/>
      <c r="KU72" s="181"/>
      <c r="KV72" s="181"/>
      <c r="KW72" s="181"/>
      <c r="KX72" s="181"/>
      <c r="KY72" s="181"/>
      <c r="KZ72" s="181"/>
      <c r="LA72" s="181"/>
      <c r="LB72" s="181"/>
      <c r="LC72" s="181"/>
      <c r="LD72" s="181"/>
      <c r="LE72" s="181"/>
      <c r="LF72" s="181"/>
      <c r="LG72" s="181"/>
      <c r="LH72" s="181"/>
      <c r="LI72" s="181"/>
      <c r="LJ72" s="181"/>
      <c r="LK72" s="181"/>
      <c r="LL72" s="181"/>
      <c r="LM72" s="181"/>
      <c r="LN72" s="181"/>
      <c r="LO72" s="181"/>
      <c r="LP72" s="181"/>
      <c r="LQ72" s="181"/>
      <c r="LR72" s="181"/>
      <c r="LS72" s="181"/>
      <c r="LT72" s="181"/>
      <c r="LU72" s="181"/>
      <c r="LV72" s="181"/>
      <c r="LW72" s="181"/>
      <c r="LX72" s="181"/>
      <c r="LY72" s="181"/>
      <c r="LZ72" s="181"/>
      <c r="MA72" s="181"/>
      <c r="MB72" s="181"/>
      <c r="MC72" s="181"/>
      <c r="MD72" s="181"/>
      <c r="ME72" s="181"/>
      <c r="MF72" s="181"/>
      <c r="MG72" s="181"/>
      <c r="MH72" s="181"/>
      <c r="MI72" s="181"/>
      <c r="MJ72" s="181"/>
      <c r="MK72" s="181"/>
      <c r="ML72" s="181"/>
      <c r="MM72" s="181"/>
      <c r="MN72" s="181"/>
      <c r="MO72" s="181"/>
      <c r="MP72" s="181"/>
      <c r="MQ72" s="181"/>
      <c r="MR72" s="181"/>
      <c r="MS72" s="181"/>
      <c r="MT72" s="181"/>
      <c r="MU72" s="181"/>
      <c r="MV72" s="181"/>
      <c r="MW72" s="181"/>
      <c r="MX72" s="181"/>
      <c r="MY72" s="181"/>
      <c r="MZ72" s="181"/>
      <c r="NA72" s="181"/>
      <c r="NB72" s="181"/>
      <c r="NC72" s="181"/>
      <c r="ND72" s="181"/>
      <c r="NE72" s="181"/>
      <c r="NF72" s="181"/>
      <c r="NG72" s="181"/>
      <c r="NH72" s="181"/>
      <c r="NI72" s="181"/>
      <c r="NJ72" s="181"/>
      <c r="NK72" s="181"/>
      <c r="NL72" s="181"/>
      <c r="NM72" s="181"/>
      <c r="NN72" s="181"/>
      <c r="NO72" s="181"/>
      <c r="NP72" s="181"/>
      <c r="NQ72" s="181"/>
      <c r="NR72" s="181"/>
      <c r="NS72" s="181"/>
      <c r="NT72" s="181"/>
      <c r="NU72" s="181"/>
      <c r="NV72" s="181"/>
      <c r="NW72" s="181"/>
      <c r="NX72" s="181"/>
      <c r="NY72" s="181"/>
      <c r="NZ72" s="181"/>
      <c r="OA72" s="181"/>
      <c r="OB72" s="181"/>
      <c r="OC72" s="181"/>
      <c r="OD72" s="181"/>
      <c r="OE72" s="181"/>
      <c r="OF72" s="181"/>
      <c r="OG72" s="181"/>
      <c r="OH72" s="181"/>
      <c r="OI72" s="181"/>
      <c r="OJ72" s="181"/>
      <c r="OK72" s="181"/>
      <c r="OL72" s="181"/>
      <c r="OM72" s="181"/>
      <c r="ON72" s="181"/>
      <c r="OO72" s="181"/>
      <c r="OP72" s="181"/>
      <c r="OQ72" s="181"/>
      <c r="OR72" s="181"/>
      <c r="OS72" s="181"/>
      <c r="OT72" s="181"/>
      <c r="OU72" s="181"/>
      <c r="OV72" s="181"/>
      <c r="OW72" s="181"/>
      <c r="OX72" s="181"/>
      <c r="OY72" s="181"/>
      <c r="OZ72" s="181"/>
      <c r="PA72" s="181"/>
      <c r="PB72" s="181"/>
      <c r="PC72" s="181"/>
      <c r="PD72" s="181"/>
      <c r="PE72" s="181"/>
      <c r="PF72" s="181"/>
      <c r="PG72" s="181"/>
      <c r="PH72" s="181"/>
      <c r="PI72" s="181"/>
      <c r="PJ72" s="181"/>
      <c r="PK72" s="181"/>
      <c r="PL72" s="181"/>
      <c r="PM72" s="181"/>
      <c r="PN72" s="181"/>
      <c r="PO72" s="181"/>
      <c r="PP72" s="181"/>
      <c r="PQ72" s="181"/>
      <c r="PR72" s="181"/>
      <c r="PS72" s="181"/>
      <c r="PT72" s="181"/>
      <c r="PU72" s="181"/>
      <c r="PV72" s="181"/>
      <c r="PW72" s="181"/>
      <c r="PX72" s="181"/>
      <c r="PY72" s="181"/>
      <c r="PZ72" s="181"/>
      <c r="QA72" s="181"/>
      <c r="QB72" s="181"/>
      <c r="QC72" s="181"/>
      <c r="QD72" s="181"/>
      <c r="QE72" s="181"/>
      <c r="QF72" s="181"/>
      <c r="QG72" s="181"/>
      <c r="QH72" s="181"/>
      <c r="QI72" s="181"/>
      <c r="QJ72" s="181"/>
      <c r="QK72" s="181"/>
      <c r="QL72" s="181"/>
      <c r="QM72" s="181"/>
      <c r="QN72" s="181"/>
      <c r="QO72" s="181"/>
      <c r="QP72" s="181"/>
      <c r="QQ72" s="181"/>
      <c r="QR72" s="181"/>
      <c r="QS72" s="181"/>
      <c r="QT72" s="181"/>
      <c r="QU72" s="181"/>
      <c r="QV72" s="181"/>
      <c r="QW72" s="181"/>
      <c r="QX72" s="181"/>
      <c r="QY72" s="181"/>
      <c r="QZ72" s="181"/>
      <c r="RA72" s="181"/>
      <c r="RB72" s="181"/>
      <c r="RC72" s="181"/>
      <c r="RD72" s="181"/>
      <c r="RE72" s="181"/>
      <c r="RF72" s="181"/>
      <c r="RG72" s="181"/>
      <c r="RH72" s="181"/>
      <c r="RI72" s="181"/>
      <c r="RJ72" s="181"/>
      <c r="RK72" s="181"/>
      <c r="RL72" s="181"/>
      <c r="RM72" s="181"/>
      <c r="RN72" s="181"/>
      <c r="RO72" s="181"/>
      <c r="RP72" s="181"/>
      <c r="RQ72" s="181"/>
      <c r="RR72" s="181"/>
      <c r="RS72" s="181"/>
      <c r="RT72" s="181"/>
      <c r="RU72" s="181"/>
      <c r="RV72" s="181"/>
      <c r="RW72" s="181"/>
      <c r="RX72" s="181"/>
      <c r="RY72" s="181"/>
      <c r="RZ72" s="181"/>
      <c r="SA72" s="181"/>
      <c r="SB72" s="181"/>
      <c r="SC72" s="181"/>
      <c r="SD72" s="181"/>
      <c r="SE72" s="181"/>
      <c r="SF72" s="181"/>
      <c r="SG72" s="181"/>
      <c r="SH72" s="181"/>
      <c r="SI72" s="181"/>
      <c r="SJ72" s="181"/>
      <c r="SK72" s="181"/>
      <c r="SL72" s="181"/>
      <c r="SM72" s="181"/>
      <c r="SN72" s="181"/>
      <c r="SO72" s="181"/>
      <c r="SP72" s="181"/>
      <c r="SQ72" s="181"/>
      <c r="SR72" s="181"/>
      <c r="SS72" s="181"/>
      <c r="ST72" s="181"/>
      <c r="SU72" s="181"/>
      <c r="SV72" s="181"/>
      <c r="SW72" s="181"/>
      <c r="SX72" s="181"/>
      <c r="SY72" s="181"/>
      <c r="SZ72" s="181"/>
      <c r="TA72" s="181"/>
      <c r="TB72" s="181"/>
      <c r="TC72" s="181"/>
      <c r="TD72" s="181"/>
      <c r="TE72" s="181"/>
      <c r="TF72" s="181"/>
      <c r="TG72" s="181"/>
      <c r="TH72" s="181"/>
      <c r="TI72" s="181"/>
      <c r="TJ72" s="181"/>
      <c r="TK72" s="181"/>
      <c r="TL72" s="181"/>
      <c r="TM72" s="181"/>
      <c r="TN72" s="181"/>
      <c r="TO72" s="181"/>
      <c r="TP72" s="181"/>
      <c r="TQ72" s="181"/>
      <c r="TR72" s="181"/>
      <c r="TS72" s="181"/>
      <c r="TT72" s="181"/>
      <c r="TU72" s="181"/>
      <c r="TV72" s="181"/>
      <c r="TW72" s="181"/>
      <c r="TX72" s="181"/>
      <c r="TY72" s="181"/>
      <c r="TZ72" s="181"/>
      <c r="UA72" s="181"/>
      <c r="UB72" s="181"/>
      <c r="UC72" s="181"/>
      <c r="UD72" s="181"/>
      <c r="UE72" s="181"/>
      <c r="UF72" s="181"/>
      <c r="UG72" s="181"/>
      <c r="UH72" s="181"/>
      <c r="UI72" s="181"/>
      <c r="UJ72" s="181"/>
      <c r="UK72" s="181"/>
      <c r="UL72" s="181"/>
      <c r="UM72" s="181"/>
      <c r="UN72" s="181"/>
      <c r="UO72" s="181"/>
      <c r="UP72" s="181"/>
      <c r="UQ72" s="181"/>
      <c r="UR72" s="181"/>
      <c r="US72" s="181"/>
      <c r="UT72" s="181"/>
      <c r="UU72" s="181"/>
      <c r="UV72" s="181"/>
      <c r="UW72" s="181"/>
      <c r="UX72" s="181"/>
      <c r="UY72" s="181"/>
      <c r="UZ72" s="181"/>
      <c r="VA72" s="181"/>
      <c r="VB72" s="181"/>
      <c r="VC72" s="181"/>
      <c r="VD72" s="181"/>
      <c r="VE72" s="181"/>
      <c r="VF72" s="181"/>
      <c r="VG72" s="181"/>
      <c r="VH72" s="181"/>
      <c r="VI72" s="181"/>
      <c r="VJ72" s="181"/>
      <c r="VK72" s="181"/>
      <c r="VL72" s="181"/>
      <c r="VM72" s="181"/>
      <c r="VN72" s="181"/>
      <c r="VO72" s="181"/>
      <c r="VP72" s="181"/>
      <c r="VQ72" s="181"/>
      <c r="VR72" s="181"/>
      <c r="VS72" s="181"/>
      <c r="VT72" s="181"/>
      <c r="VU72" s="181"/>
      <c r="VV72" s="181"/>
      <c r="VW72" s="181"/>
      <c r="VX72" s="181"/>
      <c r="VY72" s="181"/>
      <c r="VZ72" s="181"/>
      <c r="WA72" s="181"/>
      <c r="WB72" s="181"/>
      <c r="WC72" s="181"/>
      <c r="WD72" s="181"/>
      <c r="WE72" s="181"/>
      <c r="WF72" s="181"/>
      <c r="WG72" s="181"/>
      <c r="WH72" s="181"/>
      <c r="WI72" s="181"/>
      <c r="WJ72" s="181"/>
      <c r="WK72" s="181"/>
      <c r="WL72" s="181"/>
      <c r="WM72" s="181"/>
      <c r="WN72" s="181"/>
      <c r="WO72" s="181"/>
      <c r="WP72" s="181"/>
      <c r="WQ72" s="181"/>
      <c r="WR72" s="181"/>
      <c r="WS72" s="181"/>
      <c r="WT72" s="181"/>
      <c r="WU72" s="181"/>
      <c r="WV72" s="181"/>
      <c r="WW72" s="181"/>
      <c r="WX72" s="181"/>
      <c r="WY72" s="181"/>
      <c r="WZ72" s="181"/>
      <c r="XA72" s="181"/>
      <c r="XB72" s="181"/>
      <c r="XC72" s="181"/>
      <c r="XD72" s="181"/>
      <c r="XE72" s="181"/>
      <c r="XF72" s="181"/>
      <c r="XG72" s="181"/>
      <c r="XH72" s="181"/>
      <c r="XI72" s="181"/>
      <c r="XJ72" s="181"/>
      <c r="XK72" s="181"/>
      <c r="XL72" s="181"/>
      <c r="XM72" s="181"/>
      <c r="XN72" s="181"/>
      <c r="XO72" s="181"/>
      <c r="XP72" s="181"/>
      <c r="XQ72" s="181"/>
      <c r="XR72" s="181"/>
      <c r="XS72" s="181"/>
      <c r="XT72" s="181"/>
      <c r="XU72" s="181"/>
      <c r="XV72" s="181"/>
      <c r="XW72" s="181"/>
      <c r="XX72" s="181"/>
      <c r="XY72" s="181"/>
      <c r="XZ72" s="181"/>
      <c r="YA72" s="181"/>
      <c r="YB72" s="181"/>
      <c r="YC72" s="181"/>
      <c r="YD72" s="181"/>
      <c r="YE72" s="181"/>
      <c r="YF72" s="181"/>
      <c r="YG72" s="181"/>
      <c r="YH72" s="181"/>
      <c r="YI72" s="181"/>
      <c r="YJ72" s="181"/>
      <c r="YK72" s="181"/>
      <c r="YL72" s="181"/>
      <c r="YM72" s="181"/>
      <c r="YN72" s="181"/>
      <c r="YO72" s="181"/>
      <c r="YP72" s="181"/>
      <c r="YQ72" s="181"/>
      <c r="YR72" s="181"/>
      <c r="YS72" s="181"/>
      <c r="YT72" s="181"/>
      <c r="YU72" s="181"/>
      <c r="YV72" s="181"/>
      <c r="YW72" s="181"/>
      <c r="YX72" s="181"/>
      <c r="YY72" s="181"/>
      <c r="YZ72" s="181"/>
      <c r="ZA72" s="181"/>
      <c r="ZB72" s="181"/>
      <c r="ZC72" s="181"/>
      <c r="ZD72" s="181"/>
      <c r="ZE72" s="181"/>
      <c r="ZF72" s="181"/>
      <c r="ZG72" s="181"/>
      <c r="ZH72" s="181"/>
      <c r="ZI72" s="181"/>
      <c r="ZJ72" s="181"/>
      <c r="ZK72" s="181"/>
      <c r="ZL72" s="181"/>
      <c r="ZM72" s="181"/>
      <c r="ZN72" s="181"/>
      <c r="ZO72" s="181"/>
      <c r="ZP72" s="181"/>
      <c r="ZQ72" s="181"/>
      <c r="ZR72" s="181"/>
      <c r="ZS72" s="181"/>
      <c r="ZT72" s="181"/>
      <c r="ZU72" s="181"/>
      <c r="ZV72" s="181"/>
      <c r="ZW72" s="181"/>
      <c r="ZX72" s="181"/>
      <c r="ZY72" s="181"/>
      <c r="ZZ72" s="181"/>
      <c r="AAA72" s="181"/>
      <c r="AAB72" s="181"/>
      <c r="AAC72" s="181"/>
      <c r="AAD72" s="181"/>
      <c r="AAE72" s="181"/>
      <c r="AAF72" s="181"/>
      <c r="AAG72" s="181"/>
      <c r="AAH72" s="181"/>
      <c r="AAI72" s="181"/>
      <c r="AAJ72" s="181"/>
      <c r="AAK72" s="181"/>
      <c r="AAL72" s="181"/>
      <c r="AAM72" s="181"/>
      <c r="AAN72" s="181"/>
      <c r="AAO72" s="181"/>
      <c r="AAP72" s="181"/>
      <c r="AAQ72" s="181"/>
      <c r="AAR72" s="181"/>
      <c r="AAS72" s="181"/>
      <c r="AAT72" s="181"/>
      <c r="AAU72" s="181"/>
      <c r="AAV72" s="181"/>
      <c r="AAW72" s="181"/>
      <c r="AAX72" s="181"/>
      <c r="AAY72" s="181"/>
      <c r="AAZ72" s="181"/>
      <c r="ABA72" s="181"/>
      <c r="ABB72" s="181"/>
      <c r="ABC72" s="181"/>
      <c r="ABD72" s="181"/>
      <c r="ABE72" s="181"/>
      <c r="ABF72" s="181"/>
      <c r="ABG72" s="181"/>
      <c r="ABH72" s="181"/>
      <c r="ABI72" s="181"/>
      <c r="ABJ72" s="181"/>
      <c r="ABK72" s="181"/>
      <c r="ABL72" s="181"/>
      <c r="ABM72" s="181"/>
      <c r="ABN72" s="181"/>
      <c r="ABO72" s="181"/>
      <c r="ABP72" s="181"/>
      <c r="ABQ72" s="181"/>
      <c r="ABR72" s="181"/>
      <c r="ABS72" s="181"/>
      <c r="ABT72" s="181"/>
      <c r="ABU72" s="181"/>
      <c r="ABV72" s="181"/>
      <c r="ABW72" s="181"/>
      <c r="ABX72" s="181"/>
      <c r="ABY72" s="181"/>
      <c r="ABZ72" s="181"/>
      <c r="ACA72" s="181"/>
      <c r="ACB72" s="181"/>
      <c r="ACC72" s="181"/>
      <c r="ACD72" s="181"/>
      <c r="ACE72" s="181"/>
      <c r="ACF72" s="181"/>
      <c r="ACG72" s="181"/>
      <c r="ACH72" s="181"/>
      <c r="ACI72" s="181"/>
      <c r="ACJ72" s="181"/>
      <c r="ACK72" s="181"/>
      <c r="ACL72" s="181"/>
      <c r="ACM72" s="181"/>
      <c r="ACN72" s="181"/>
      <c r="ACO72" s="181"/>
      <c r="ACP72" s="181"/>
      <c r="ACQ72" s="181"/>
      <c r="ACR72" s="181"/>
      <c r="ACS72" s="181"/>
      <c r="ACT72" s="181"/>
      <c r="ACU72" s="181"/>
      <c r="ACV72" s="181"/>
      <c r="ACW72" s="181"/>
      <c r="ACX72" s="181"/>
      <c r="ACY72" s="181"/>
      <c r="ACZ72" s="181"/>
      <c r="ADA72" s="181"/>
      <c r="ADB72" s="181"/>
      <c r="ADC72" s="181"/>
      <c r="ADD72" s="181"/>
      <c r="ADE72" s="181"/>
      <c r="ADF72" s="181"/>
      <c r="ADG72" s="181"/>
      <c r="ADH72" s="181"/>
      <c r="ADI72" s="181"/>
      <c r="ADJ72" s="181"/>
      <c r="ADK72" s="181"/>
      <c r="ADL72" s="181"/>
      <c r="ADM72" s="181"/>
      <c r="ADN72" s="181"/>
      <c r="ADO72" s="181"/>
      <c r="ADP72" s="181"/>
      <c r="ADQ72" s="181"/>
      <c r="ADR72" s="181"/>
      <c r="ADS72" s="181"/>
      <c r="ADT72" s="181"/>
      <c r="ADU72" s="181"/>
      <c r="ADV72" s="181"/>
      <c r="ADW72" s="181"/>
      <c r="ADX72" s="181"/>
      <c r="ADY72" s="181"/>
      <c r="ADZ72" s="181"/>
      <c r="AEA72" s="181"/>
      <c r="AEB72" s="181"/>
      <c r="AEC72" s="181"/>
      <c r="AED72" s="181"/>
      <c r="AEE72" s="181"/>
      <c r="AEF72" s="181"/>
      <c r="AEG72" s="181"/>
      <c r="AEH72" s="181"/>
      <c r="AEI72" s="181"/>
      <c r="AEJ72" s="181"/>
      <c r="AEK72" s="181"/>
      <c r="AEL72" s="181"/>
      <c r="AEM72" s="181"/>
      <c r="AEN72" s="181"/>
      <c r="AEO72" s="181"/>
      <c r="AEP72" s="181"/>
      <c r="AEQ72" s="181"/>
      <c r="AER72" s="181"/>
      <c r="AES72" s="181"/>
      <c r="AET72" s="181"/>
      <c r="AEU72" s="181"/>
      <c r="AEV72" s="181"/>
      <c r="AEW72" s="181"/>
      <c r="AEX72" s="181"/>
      <c r="AEY72" s="181"/>
      <c r="AEZ72" s="181"/>
      <c r="AFA72" s="181"/>
      <c r="AFB72" s="181"/>
      <c r="AFC72" s="181"/>
      <c r="AFD72" s="181"/>
      <c r="AFE72" s="181"/>
      <c r="AFF72" s="181"/>
      <c r="AFG72" s="181"/>
      <c r="AFH72" s="181"/>
      <c r="AFI72" s="181"/>
      <c r="AFJ72" s="181"/>
      <c r="AFK72" s="181"/>
      <c r="AFL72" s="181"/>
      <c r="AFM72" s="181"/>
      <c r="AFN72" s="181"/>
      <c r="AFO72" s="181"/>
      <c r="AFP72" s="181"/>
      <c r="AFQ72" s="181"/>
      <c r="AFR72" s="181"/>
      <c r="AFS72" s="181"/>
      <c r="AFT72" s="181"/>
      <c r="AFU72" s="181"/>
      <c r="AFV72" s="181"/>
      <c r="AFW72" s="181"/>
      <c r="AFX72" s="181"/>
      <c r="AFY72" s="181"/>
      <c r="AFZ72" s="181"/>
      <c r="AGA72" s="181"/>
      <c r="AGB72" s="181"/>
      <c r="AGC72" s="181"/>
      <c r="AGD72" s="181"/>
      <c r="AGE72" s="181"/>
      <c r="AGF72" s="181"/>
      <c r="AGG72" s="181"/>
      <c r="AGH72" s="181"/>
      <c r="AGI72" s="181"/>
      <c r="AGJ72" s="181"/>
      <c r="AGK72" s="181"/>
      <c r="AGL72" s="181"/>
      <c r="AGM72" s="181"/>
      <c r="AGN72" s="181"/>
      <c r="AGO72" s="181"/>
      <c r="AGP72" s="181"/>
      <c r="AGQ72" s="181"/>
      <c r="AGR72" s="181"/>
      <c r="AGS72" s="181"/>
      <c r="AGT72" s="181"/>
      <c r="AGU72" s="181"/>
      <c r="AGV72" s="181"/>
      <c r="AGW72" s="181"/>
      <c r="AGX72" s="181"/>
      <c r="AGY72" s="181"/>
      <c r="AGZ72" s="181"/>
      <c r="AHA72" s="181"/>
      <c r="AHB72" s="181"/>
      <c r="AHC72" s="181"/>
      <c r="AHD72" s="181"/>
      <c r="AHE72" s="181"/>
      <c r="AHF72" s="181"/>
      <c r="AHG72" s="181"/>
      <c r="AHH72" s="181"/>
      <c r="AHI72" s="181"/>
      <c r="AHJ72" s="181"/>
      <c r="AHK72" s="181"/>
      <c r="AHL72" s="181"/>
      <c r="AHM72" s="181"/>
      <c r="AHN72" s="181"/>
      <c r="AHO72" s="181"/>
      <c r="AHP72" s="181"/>
      <c r="AHQ72" s="181"/>
      <c r="AHR72" s="181"/>
      <c r="AHS72" s="181"/>
      <c r="AHT72" s="181"/>
      <c r="AHU72" s="181"/>
      <c r="AHV72" s="181"/>
      <c r="AHW72" s="181"/>
      <c r="AHX72" s="181"/>
      <c r="AHY72" s="181"/>
      <c r="AHZ72" s="181"/>
      <c r="AIA72" s="181"/>
      <c r="AIB72" s="181"/>
      <c r="AIC72" s="181"/>
      <c r="AID72" s="181"/>
      <c r="AIE72" s="181"/>
      <c r="AIF72" s="181"/>
      <c r="AIG72" s="181"/>
      <c r="AIH72" s="181"/>
      <c r="AII72" s="181"/>
      <c r="AIJ72" s="181"/>
      <c r="AIK72" s="181"/>
      <c r="AIL72" s="181"/>
      <c r="AIM72" s="181"/>
      <c r="AIN72" s="181"/>
      <c r="AIO72" s="181"/>
      <c r="AIP72" s="181"/>
      <c r="AIQ72" s="181"/>
      <c r="AIR72" s="181"/>
      <c r="AIS72" s="181"/>
      <c r="AIT72" s="181"/>
      <c r="AIU72" s="181"/>
      <c r="AIV72" s="181"/>
      <c r="AIW72" s="181"/>
      <c r="AIX72" s="181"/>
      <c r="AIY72" s="181"/>
      <c r="AIZ72" s="181"/>
      <c r="AJA72" s="181"/>
      <c r="AJB72" s="181"/>
      <c r="AJC72" s="181"/>
      <c r="AJD72" s="181"/>
      <c r="AJE72" s="181"/>
      <c r="AJF72" s="181"/>
      <c r="AJG72" s="181"/>
      <c r="AJH72" s="181"/>
      <c r="AJI72" s="181"/>
      <c r="AJJ72" s="181"/>
      <c r="AJK72" s="181"/>
      <c r="AJL72" s="181"/>
      <c r="AJM72" s="181"/>
      <c r="AJN72" s="181"/>
      <c r="AJO72" s="181"/>
      <c r="AJP72" s="181"/>
      <c r="AJQ72" s="181"/>
      <c r="AJR72" s="181"/>
      <c r="AJS72" s="181"/>
      <c r="AJT72" s="181"/>
      <c r="AJU72" s="181"/>
      <c r="AJV72" s="181"/>
      <c r="AJW72" s="181"/>
      <c r="AJX72" s="181"/>
      <c r="AJY72" s="181"/>
      <c r="AJZ72" s="181"/>
      <c r="AKA72" s="181"/>
      <c r="AKB72" s="181"/>
      <c r="AKC72" s="181"/>
      <c r="AKD72" s="181"/>
      <c r="AKE72" s="181"/>
      <c r="AKF72" s="181"/>
      <c r="AKG72" s="181"/>
      <c r="AKH72" s="181"/>
      <c r="AKI72" s="181"/>
      <c r="AKJ72" s="181"/>
      <c r="AKK72" s="181"/>
      <c r="AKL72" s="181"/>
      <c r="AKM72" s="181"/>
      <c r="AKN72" s="181"/>
      <c r="AKO72" s="181"/>
      <c r="AKP72" s="181"/>
      <c r="AKQ72" s="181"/>
      <c r="AKR72" s="181"/>
      <c r="AKS72" s="181"/>
      <c r="AKT72" s="181"/>
      <c r="AKU72" s="181"/>
      <c r="AKV72" s="181"/>
      <c r="AKW72" s="181"/>
      <c r="AKX72" s="181"/>
      <c r="AKY72" s="181"/>
      <c r="AKZ72" s="181"/>
      <c r="ALA72" s="181"/>
      <c r="ALB72" s="181"/>
      <c r="ALC72" s="181"/>
      <c r="ALD72" s="181"/>
      <c r="ALE72" s="181"/>
      <c r="ALF72" s="181"/>
      <c r="ALG72" s="181"/>
      <c r="ALH72" s="181"/>
      <c r="ALI72" s="181"/>
      <c r="ALJ72" s="181"/>
      <c r="ALK72" s="181"/>
      <c r="ALL72" s="181"/>
      <c r="ALM72" s="181"/>
      <c r="ALN72" s="181"/>
      <c r="ALO72" s="181"/>
      <c r="ALP72" s="181"/>
      <c r="ALQ72" s="181"/>
      <c r="ALR72" s="181"/>
      <c r="ALS72" s="181"/>
      <c r="ALT72" s="181"/>
      <c r="ALU72" s="181"/>
      <c r="ALV72" s="181"/>
      <c r="ALW72" s="181"/>
      <c r="ALX72" s="181"/>
      <c r="ALY72" s="181"/>
      <c r="ALZ72" s="181"/>
      <c r="AMA72" s="181"/>
      <c r="AMB72" s="181"/>
      <c r="AMC72" s="181"/>
      <c r="AMD72" s="181"/>
      <c r="AME72" s="181"/>
      <c r="AMF72" s="181"/>
      <c r="AMG72" s="181"/>
      <c r="AMH72" s="181"/>
      <c r="AMI72" s="181"/>
      <c r="AMJ72" s="181"/>
      <c r="AMK72" s="181"/>
      <c r="AML72" s="181"/>
      <c r="AMM72" s="181"/>
      <c r="AMN72" s="181"/>
      <c r="AMO72" s="181"/>
      <c r="AMP72" s="181"/>
      <c r="AMQ72" s="181"/>
      <c r="AMR72" s="181"/>
      <c r="AMS72" s="181"/>
      <c r="AMT72" s="181"/>
      <c r="AMU72" s="181"/>
      <c r="AMV72" s="181"/>
      <c r="AMW72" s="181"/>
      <c r="AMX72" s="181"/>
      <c r="AMY72" s="181"/>
      <c r="AMZ72" s="181"/>
      <c r="ANA72" s="181"/>
      <c r="ANB72" s="181"/>
      <c r="ANC72" s="181"/>
      <c r="AND72" s="181"/>
      <c r="ANE72" s="181"/>
      <c r="ANF72" s="181"/>
      <c r="ANG72" s="181"/>
      <c r="ANH72" s="181"/>
      <c r="ANI72" s="181"/>
      <c r="ANJ72" s="181"/>
      <c r="ANK72" s="181"/>
      <c r="ANL72" s="181"/>
      <c r="ANM72" s="181"/>
      <c r="ANN72" s="181"/>
      <c r="ANO72" s="181"/>
      <c r="ANP72" s="181"/>
      <c r="ANQ72" s="181"/>
      <c r="ANR72" s="181"/>
      <c r="ANS72" s="181"/>
      <c r="ANT72" s="181"/>
      <c r="ANU72" s="181"/>
      <c r="ANV72" s="181"/>
      <c r="ANW72" s="181"/>
      <c r="ANX72" s="181"/>
      <c r="ANY72" s="181"/>
      <c r="ANZ72" s="181"/>
      <c r="AOA72" s="181"/>
      <c r="AOB72" s="181"/>
      <c r="AOC72" s="181"/>
      <c r="AOD72" s="181"/>
      <c r="AOE72" s="181"/>
      <c r="AOF72" s="181"/>
      <c r="AOG72" s="181"/>
      <c r="AOH72" s="181"/>
      <c r="AOI72" s="181"/>
      <c r="AOJ72" s="181"/>
      <c r="AOK72" s="181"/>
      <c r="AOL72" s="181"/>
      <c r="AOM72" s="181"/>
      <c r="AON72" s="181"/>
      <c r="AOO72" s="181"/>
      <c r="AOP72" s="181"/>
      <c r="AOQ72" s="181"/>
      <c r="AOR72" s="181"/>
      <c r="AOS72" s="181"/>
      <c r="AOT72" s="181"/>
      <c r="AOU72" s="181"/>
      <c r="AOV72" s="181"/>
      <c r="AOW72" s="181"/>
      <c r="AOX72" s="181"/>
      <c r="AOY72" s="181"/>
      <c r="AOZ72" s="181"/>
      <c r="APA72" s="181"/>
      <c r="APB72" s="181"/>
      <c r="APC72" s="181"/>
      <c r="APD72" s="181"/>
      <c r="APE72" s="181"/>
      <c r="APF72" s="181"/>
      <c r="APG72" s="181"/>
      <c r="APH72" s="181"/>
      <c r="API72" s="181"/>
      <c r="APJ72" s="181"/>
      <c r="APK72" s="181"/>
      <c r="APL72" s="181"/>
      <c r="APM72" s="181"/>
      <c r="APN72" s="181"/>
      <c r="APO72" s="181"/>
      <c r="APP72" s="181"/>
      <c r="APQ72" s="181"/>
      <c r="APR72" s="181"/>
      <c r="APS72" s="181"/>
      <c r="APT72" s="181"/>
      <c r="APU72" s="181"/>
      <c r="APV72" s="181"/>
      <c r="APW72" s="181"/>
      <c r="APX72" s="181"/>
      <c r="APY72" s="181"/>
      <c r="APZ72" s="181"/>
      <c r="AQA72" s="181"/>
      <c r="AQB72" s="181"/>
      <c r="AQC72" s="181"/>
      <c r="AQD72" s="181"/>
      <c r="AQE72" s="181"/>
      <c r="AQF72" s="181"/>
      <c r="AQG72" s="181"/>
      <c r="AQH72" s="181"/>
      <c r="AQI72" s="181"/>
      <c r="AQJ72" s="181"/>
      <c r="AQK72" s="181"/>
      <c r="AQL72" s="181"/>
      <c r="AQM72" s="181"/>
      <c r="AQN72" s="181"/>
      <c r="AQO72" s="181"/>
      <c r="AQP72" s="181"/>
      <c r="AQQ72" s="181"/>
      <c r="AQR72" s="181"/>
      <c r="AQS72" s="181"/>
      <c r="AQT72" s="181"/>
      <c r="AQU72" s="181"/>
      <c r="AQV72" s="181"/>
      <c r="AQW72" s="181"/>
      <c r="AQX72" s="181"/>
      <c r="AQY72" s="181"/>
      <c r="AQZ72" s="181"/>
      <c r="ARA72" s="181"/>
      <c r="ARB72" s="181"/>
      <c r="ARC72" s="181"/>
      <c r="ARD72" s="181"/>
      <c r="ARE72" s="181"/>
      <c r="ARF72" s="181"/>
      <c r="ARG72" s="181"/>
      <c r="ARH72" s="181"/>
      <c r="ARI72" s="181"/>
      <c r="ARJ72" s="181"/>
      <c r="ARK72" s="181"/>
      <c r="ARL72" s="181"/>
      <c r="ARM72" s="181"/>
      <c r="ARN72" s="181"/>
      <c r="ARO72" s="181"/>
      <c r="ARP72" s="181"/>
      <c r="ARQ72" s="181"/>
      <c r="ARR72" s="181"/>
      <c r="ARS72" s="181"/>
      <c r="ART72" s="181"/>
      <c r="ARU72" s="181"/>
      <c r="ARV72" s="181"/>
      <c r="ARW72" s="181"/>
      <c r="ARX72" s="181"/>
      <c r="ARY72" s="181"/>
      <c r="ARZ72" s="181"/>
      <c r="ASA72" s="181"/>
      <c r="ASB72" s="181"/>
      <c r="ASC72" s="181"/>
      <c r="ASD72" s="181"/>
      <c r="ASE72" s="181"/>
      <c r="ASF72" s="181"/>
      <c r="ASG72" s="181"/>
      <c r="ASH72" s="181"/>
      <c r="ASI72" s="181"/>
      <c r="ASJ72" s="181"/>
      <c r="ASK72" s="181"/>
      <c r="ASL72" s="181"/>
      <c r="ASM72" s="181"/>
      <c r="ASN72" s="181"/>
      <c r="ASO72" s="181"/>
      <c r="ASP72" s="181"/>
      <c r="ASQ72" s="181"/>
      <c r="ASR72" s="181"/>
      <c r="ASS72" s="181"/>
      <c r="AST72" s="181"/>
      <c r="ASU72" s="181"/>
      <c r="ASV72" s="181"/>
      <c r="ASW72" s="181"/>
      <c r="ASX72" s="181"/>
      <c r="ASY72" s="181"/>
      <c r="ASZ72" s="181"/>
      <c r="ATA72" s="181"/>
      <c r="ATB72" s="181"/>
      <c r="ATC72" s="181"/>
      <c r="ATD72" s="181"/>
      <c r="ATE72" s="181"/>
      <c r="ATF72" s="181"/>
      <c r="ATG72" s="181"/>
      <c r="ATH72" s="181"/>
      <c r="ATI72" s="181"/>
      <c r="ATJ72" s="181"/>
      <c r="ATK72" s="181"/>
      <c r="ATL72" s="181"/>
      <c r="ATM72" s="181"/>
      <c r="ATN72" s="181"/>
      <c r="ATO72" s="181"/>
      <c r="ATP72" s="181"/>
      <c r="ATQ72" s="181"/>
      <c r="ATR72" s="181"/>
      <c r="ATS72" s="181"/>
      <c r="ATT72" s="181"/>
      <c r="ATU72" s="181"/>
      <c r="ATV72" s="181"/>
      <c r="ATW72" s="181"/>
      <c r="ATX72" s="181"/>
      <c r="ATY72" s="181"/>
      <c r="ATZ72" s="181"/>
      <c r="AUA72" s="181"/>
      <c r="AUB72" s="181"/>
      <c r="AUC72" s="181"/>
      <c r="AUD72" s="181"/>
      <c r="AUE72" s="181"/>
      <c r="AUF72" s="181"/>
      <c r="AUG72" s="181"/>
      <c r="AUH72" s="181"/>
      <c r="AUI72" s="181"/>
      <c r="AUJ72" s="181"/>
      <c r="AUK72" s="181"/>
      <c r="AUL72" s="181"/>
      <c r="AUM72" s="181"/>
      <c r="AUN72" s="181"/>
      <c r="AUO72" s="181"/>
      <c r="AUP72" s="181"/>
      <c r="AUQ72" s="181"/>
      <c r="AUR72" s="181"/>
      <c r="AUS72" s="181"/>
      <c r="AUT72" s="181"/>
      <c r="AUU72" s="181"/>
      <c r="AUV72" s="181"/>
      <c r="AUW72" s="181"/>
      <c r="AUX72" s="181"/>
      <c r="AUY72" s="181"/>
      <c r="AUZ72" s="181"/>
      <c r="AVA72" s="181"/>
      <c r="AVB72" s="181"/>
      <c r="AVC72" s="181"/>
      <c r="AVD72" s="181"/>
      <c r="AVE72" s="181"/>
      <c r="AVF72" s="181"/>
      <c r="AVG72" s="181"/>
      <c r="AVH72" s="181"/>
      <c r="AVI72" s="181"/>
      <c r="AVJ72" s="181"/>
      <c r="AVK72" s="181"/>
      <c r="AVL72" s="181"/>
      <c r="AVM72" s="181"/>
      <c r="AVN72" s="181"/>
      <c r="AVO72" s="181"/>
      <c r="AVP72" s="181"/>
      <c r="AVQ72" s="181"/>
      <c r="AVR72" s="181"/>
      <c r="AVS72" s="181"/>
      <c r="AVT72" s="181"/>
      <c r="AVU72" s="181"/>
      <c r="AVV72" s="181"/>
      <c r="AVW72" s="181"/>
      <c r="AVX72" s="181"/>
      <c r="AVY72" s="181"/>
      <c r="AVZ72" s="181"/>
      <c r="AWA72" s="181"/>
      <c r="AWB72" s="181"/>
      <c r="AWC72" s="181"/>
      <c r="AWD72" s="181"/>
      <c r="AWE72" s="181"/>
      <c r="AWF72" s="181"/>
      <c r="AWG72" s="181"/>
      <c r="AWH72" s="181"/>
      <c r="AWI72" s="181"/>
      <c r="AWJ72" s="181"/>
      <c r="AWK72" s="181"/>
      <c r="AWL72" s="181"/>
      <c r="AWM72" s="181"/>
      <c r="AWN72" s="181"/>
      <c r="AWO72" s="181"/>
      <c r="AWP72" s="181"/>
      <c r="AWQ72" s="181"/>
      <c r="AWR72" s="181"/>
      <c r="AWS72" s="181"/>
      <c r="AWT72" s="181"/>
      <c r="AWU72" s="181"/>
      <c r="AWV72" s="181"/>
      <c r="AWW72" s="181"/>
      <c r="AWX72" s="181"/>
      <c r="AWY72" s="181"/>
      <c r="AWZ72" s="181"/>
      <c r="AXA72" s="181"/>
      <c r="AXB72" s="181"/>
      <c r="AXC72" s="181"/>
      <c r="AXD72" s="181"/>
      <c r="AXE72" s="181"/>
      <c r="AXF72" s="181"/>
      <c r="AXG72" s="181"/>
      <c r="AXH72" s="181"/>
      <c r="AXI72" s="181"/>
      <c r="AXJ72" s="181"/>
      <c r="AXK72" s="181"/>
      <c r="AXL72" s="181"/>
      <c r="AXM72" s="181"/>
      <c r="AXN72" s="181"/>
      <c r="AXO72" s="181"/>
      <c r="AXP72" s="181"/>
      <c r="AXQ72" s="181"/>
      <c r="AXR72" s="181"/>
      <c r="AXS72" s="181"/>
      <c r="AXT72" s="181"/>
      <c r="AXU72" s="181"/>
      <c r="AXV72" s="181"/>
      <c r="AXW72" s="181"/>
      <c r="AXX72" s="181"/>
      <c r="AXY72" s="181"/>
      <c r="AXZ72" s="181"/>
      <c r="AYA72" s="181"/>
      <c r="AYB72" s="181"/>
      <c r="AYC72" s="181"/>
      <c r="AYD72" s="181"/>
      <c r="AYE72" s="181"/>
      <c r="AYF72" s="181"/>
      <c r="AYG72" s="181"/>
      <c r="AYH72" s="181"/>
      <c r="AYI72" s="181"/>
      <c r="AYJ72" s="181"/>
      <c r="AYK72" s="181"/>
      <c r="AYL72" s="181"/>
      <c r="AYM72" s="181"/>
      <c r="AYN72" s="181"/>
      <c r="AYO72" s="181"/>
      <c r="AYP72" s="181"/>
      <c r="AYQ72" s="181"/>
      <c r="AYR72" s="181"/>
      <c r="AYS72" s="181"/>
      <c r="AYT72" s="181"/>
      <c r="AYU72" s="181"/>
      <c r="AYV72" s="181"/>
      <c r="AYW72" s="181"/>
      <c r="AYX72" s="181"/>
      <c r="AYY72" s="181"/>
      <c r="AYZ72" s="181"/>
      <c r="AZA72" s="181"/>
      <c r="AZB72" s="181"/>
      <c r="AZC72" s="181"/>
      <c r="AZD72" s="181"/>
      <c r="AZE72" s="181"/>
      <c r="AZF72" s="181"/>
      <c r="AZG72" s="181"/>
      <c r="AZH72" s="181"/>
      <c r="AZI72" s="181"/>
      <c r="AZJ72" s="181"/>
      <c r="AZK72" s="181"/>
      <c r="AZL72" s="181"/>
      <c r="AZM72" s="181"/>
      <c r="AZN72" s="181"/>
      <c r="AZO72" s="181"/>
      <c r="AZP72" s="181"/>
      <c r="AZQ72" s="181"/>
      <c r="AZR72" s="181"/>
      <c r="AZS72" s="181"/>
      <c r="AZT72" s="181"/>
      <c r="AZU72" s="181"/>
      <c r="AZV72" s="181"/>
      <c r="AZW72" s="181"/>
      <c r="AZX72" s="181"/>
      <c r="AZY72" s="181"/>
      <c r="AZZ72" s="181"/>
      <c r="BAA72" s="181"/>
      <c r="BAB72" s="181"/>
      <c r="BAC72" s="181"/>
      <c r="BAD72" s="181"/>
      <c r="BAE72" s="181"/>
      <c r="BAF72" s="181"/>
      <c r="BAG72" s="181"/>
      <c r="BAH72" s="181"/>
      <c r="BAI72" s="181"/>
      <c r="BAJ72" s="181"/>
      <c r="BAK72" s="181"/>
      <c r="BAL72" s="181"/>
      <c r="BAM72" s="181"/>
      <c r="BAN72" s="181"/>
      <c r="BAO72" s="181"/>
      <c r="BAP72" s="181"/>
      <c r="BAQ72" s="181"/>
      <c r="BAR72" s="181"/>
      <c r="BAS72" s="181"/>
      <c r="BAT72" s="181"/>
      <c r="BAU72" s="181"/>
      <c r="BAV72" s="181"/>
      <c r="BAW72" s="181"/>
      <c r="BAX72" s="181"/>
      <c r="BAY72" s="181"/>
      <c r="BAZ72" s="181"/>
      <c r="BBA72" s="181"/>
      <c r="BBB72" s="181"/>
      <c r="BBC72" s="181"/>
      <c r="BBD72" s="181"/>
      <c r="BBE72" s="181"/>
      <c r="BBF72" s="181"/>
      <c r="BBG72" s="181"/>
      <c r="BBH72" s="181"/>
      <c r="BBI72" s="181"/>
      <c r="BBJ72" s="181"/>
      <c r="BBK72" s="181"/>
      <c r="BBL72" s="181"/>
      <c r="BBM72" s="181"/>
      <c r="BBN72" s="181"/>
      <c r="BBO72" s="181"/>
      <c r="BBP72" s="181"/>
      <c r="BBQ72" s="181"/>
      <c r="BBR72" s="181"/>
      <c r="BBS72" s="181"/>
      <c r="BBT72" s="181"/>
      <c r="BBU72" s="181"/>
      <c r="BBV72" s="181"/>
      <c r="BBW72" s="181"/>
      <c r="BBX72" s="181"/>
      <c r="BBY72" s="181"/>
      <c r="BBZ72" s="181"/>
      <c r="BCA72" s="181"/>
      <c r="BCB72" s="181"/>
      <c r="BCC72" s="181"/>
      <c r="BCD72" s="181"/>
      <c r="BCE72" s="181"/>
      <c r="BCF72" s="181"/>
      <c r="BCG72" s="181"/>
      <c r="BCH72" s="181"/>
      <c r="BCI72" s="181"/>
      <c r="BCJ72" s="181"/>
      <c r="BCK72" s="181"/>
      <c r="BCL72" s="181"/>
      <c r="BCM72" s="181"/>
      <c r="BCN72" s="181"/>
      <c r="BCO72" s="181"/>
      <c r="BCP72" s="181"/>
      <c r="BCQ72" s="181"/>
      <c r="BCR72" s="181"/>
      <c r="BCS72" s="181"/>
      <c r="BCT72" s="181"/>
      <c r="BCU72" s="181"/>
      <c r="BCV72" s="181"/>
      <c r="BCW72" s="181"/>
      <c r="BCX72" s="181"/>
      <c r="BCY72" s="181"/>
      <c r="BCZ72" s="181"/>
      <c r="BDA72" s="181"/>
      <c r="BDB72" s="181"/>
      <c r="BDC72" s="181"/>
      <c r="BDD72" s="181"/>
      <c r="BDE72" s="181"/>
      <c r="BDF72" s="181"/>
      <c r="BDG72" s="181"/>
      <c r="BDH72" s="181"/>
      <c r="BDI72" s="181"/>
      <c r="BDJ72" s="181"/>
      <c r="BDK72" s="181"/>
      <c r="BDL72" s="181"/>
      <c r="BDM72" s="181"/>
      <c r="BDN72" s="181"/>
      <c r="BDO72" s="181"/>
      <c r="BDP72" s="181"/>
      <c r="BDQ72" s="181"/>
      <c r="BDR72" s="181"/>
      <c r="BDS72" s="181"/>
      <c r="BDT72" s="181"/>
      <c r="BDU72" s="181"/>
      <c r="BDV72" s="181"/>
      <c r="BDW72" s="181"/>
      <c r="BDX72" s="181"/>
      <c r="BDY72" s="181"/>
      <c r="BDZ72" s="181"/>
      <c r="BEA72" s="181"/>
      <c r="BEB72" s="181"/>
      <c r="BEC72" s="181"/>
      <c r="BED72" s="181"/>
      <c r="BEE72" s="181"/>
      <c r="BEF72" s="181"/>
      <c r="BEG72" s="181"/>
      <c r="BEH72" s="181"/>
      <c r="BEI72" s="181"/>
      <c r="BEJ72" s="181"/>
      <c r="BEK72" s="181"/>
      <c r="BEL72" s="181"/>
      <c r="BEM72" s="181"/>
      <c r="BEN72" s="181"/>
      <c r="BEO72" s="181"/>
      <c r="BEP72" s="181"/>
      <c r="BEQ72" s="181"/>
      <c r="BER72" s="181"/>
      <c r="BES72" s="181"/>
      <c r="BET72" s="181"/>
      <c r="BEU72" s="181"/>
      <c r="BEV72" s="181"/>
      <c r="BEW72" s="181"/>
      <c r="BEX72" s="181"/>
      <c r="BEY72" s="181"/>
      <c r="BEZ72" s="181"/>
      <c r="BFA72" s="181"/>
      <c r="BFB72" s="181"/>
      <c r="BFC72" s="181"/>
      <c r="BFD72" s="181"/>
      <c r="BFE72" s="181"/>
      <c r="BFF72" s="181"/>
      <c r="BFG72" s="181"/>
      <c r="BFH72" s="181"/>
      <c r="BFI72" s="181"/>
      <c r="BFJ72" s="181"/>
      <c r="BFK72" s="181"/>
      <c r="BFL72" s="181"/>
      <c r="BFM72" s="181"/>
      <c r="BFN72" s="181"/>
      <c r="BFO72" s="181"/>
      <c r="BFP72" s="181"/>
      <c r="BFQ72" s="181"/>
      <c r="BFR72" s="181"/>
      <c r="BFS72" s="181"/>
      <c r="BFT72" s="181"/>
      <c r="BFU72" s="181"/>
      <c r="BFV72" s="181"/>
      <c r="BFW72" s="181"/>
      <c r="BFX72" s="181"/>
      <c r="BFY72" s="181"/>
      <c r="BFZ72" s="181"/>
      <c r="BGA72" s="181"/>
      <c r="BGB72" s="181"/>
      <c r="BGC72" s="181"/>
      <c r="BGD72" s="181"/>
      <c r="BGE72" s="181"/>
      <c r="BGF72" s="181"/>
      <c r="BGG72" s="181"/>
      <c r="BGH72" s="181"/>
      <c r="BGI72" s="181"/>
      <c r="BGJ72" s="181"/>
      <c r="BGK72" s="181"/>
      <c r="BGL72" s="181"/>
      <c r="BGM72" s="181"/>
      <c r="BGN72" s="181"/>
      <c r="BGO72" s="181"/>
      <c r="BGP72" s="181"/>
      <c r="BGQ72" s="181"/>
      <c r="BGR72" s="181"/>
      <c r="BGS72" s="181"/>
      <c r="BGT72" s="181"/>
      <c r="BGU72" s="181"/>
      <c r="BGV72" s="181"/>
      <c r="BGW72" s="181"/>
      <c r="BGX72" s="181"/>
      <c r="BGY72" s="181"/>
      <c r="BGZ72" s="181"/>
      <c r="BHA72" s="181"/>
      <c r="BHB72" s="181"/>
      <c r="BHC72" s="181"/>
      <c r="BHD72" s="181"/>
      <c r="BHE72" s="181"/>
      <c r="BHF72" s="181"/>
      <c r="BHG72" s="181"/>
      <c r="BHH72" s="181"/>
      <c r="BHI72" s="181"/>
      <c r="BHJ72" s="181"/>
      <c r="BHK72" s="181"/>
      <c r="BHL72" s="181"/>
      <c r="BHM72" s="181"/>
      <c r="BHN72" s="181"/>
      <c r="BHO72" s="181"/>
      <c r="BHP72" s="181"/>
      <c r="BHQ72" s="181"/>
      <c r="BHR72" s="181"/>
      <c r="BHS72" s="181"/>
      <c r="BHT72" s="181"/>
      <c r="BHU72" s="181"/>
      <c r="BHV72" s="181"/>
      <c r="BHW72" s="181"/>
      <c r="BHX72" s="181"/>
      <c r="BHY72" s="181"/>
      <c r="BHZ72" s="181"/>
      <c r="BIA72" s="181"/>
      <c r="BIB72" s="181"/>
      <c r="BIC72" s="181"/>
    </row>
    <row r="73" spans="1:1589" ht="26.25" customHeight="1" x14ac:dyDescent="0.25">
      <c r="A73" s="260"/>
      <c r="B73" s="259"/>
      <c r="C73" s="149" t="s">
        <v>55</v>
      </c>
      <c r="D73" s="113">
        <v>10145.290000000001</v>
      </c>
      <c r="E73" s="113">
        <v>56.13</v>
      </c>
      <c r="F73" s="113">
        <v>56.13</v>
      </c>
      <c r="G73" s="167"/>
      <c r="H73" s="168"/>
      <c r="I73" s="168"/>
      <c r="J73" s="168"/>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81"/>
      <c r="AS73" s="181"/>
      <c r="AT73" s="181"/>
      <c r="AU73" s="181"/>
      <c r="AV73" s="181"/>
      <c r="AW73" s="181"/>
      <c r="AX73" s="181"/>
      <c r="AY73" s="181"/>
      <c r="AZ73" s="181"/>
      <c r="BA73" s="181"/>
      <c r="BB73" s="181"/>
      <c r="BC73" s="181"/>
      <c r="BD73" s="181"/>
      <c r="BE73" s="181"/>
      <c r="BF73" s="181"/>
      <c r="BG73" s="181"/>
      <c r="BH73" s="181"/>
      <c r="BI73" s="181"/>
      <c r="BJ73" s="181"/>
      <c r="BK73" s="181"/>
      <c r="BL73" s="181"/>
      <c r="BM73" s="181"/>
      <c r="BN73" s="181"/>
      <c r="BO73" s="181"/>
      <c r="BP73" s="181"/>
      <c r="BQ73" s="181"/>
      <c r="BR73" s="181"/>
      <c r="BS73" s="181"/>
      <c r="BT73" s="181"/>
      <c r="BU73" s="181"/>
      <c r="BV73" s="181"/>
      <c r="BW73" s="181"/>
      <c r="BX73" s="181"/>
      <c r="BY73" s="181"/>
      <c r="BZ73" s="181"/>
      <c r="CA73" s="181"/>
      <c r="CB73" s="181"/>
      <c r="CC73" s="181"/>
      <c r="CD73" s="181"/>
      <c r="CE73" s="181"/>
      <c r="CF73" s="181"/>
      <c r="CG73" s="181"/>
      <c r="CH73" s="181"/>
      <c r="CI73" s="181"/>
      <c r="CJ73" s="181"/>
      <c r="CK73" s="181"/>
      <c r="CL73" s="181"/>
      <c r="CM73" s="181"/>
      <c r="CN73" s="181"/>
      <c r="CO73" s="181"/>
      <c r="CP73" s="181"/>
      <c r="CQ73" s="181"/>
      <c r="CR73" s="181"/>
      <c r="CS73" s="181"/>
      <c r="CT73" s="181"/>
      <c r="CU73" s="181"/>
      <c r="CV73" s="181"/>
      <c r="CW73" s="181"/>
      <c r="CX73" s="181"/>
      <c r="CY73" s="181"/>
      <c r="CZ73" s="181"/>
      <c r="DA73" s="181"/>
      <c r="DB73" s="181"/>
      <c r="DC73" s="181"/>
      <c r="DD73" s="181"/>
      <c r="DE73" s="181"/>
      <c r="DF73" s="181"/>
      <c r="DG73" s="181"/>
      <c r="DH73" s="181"/>
      <c r="DI73" s="181"/>
      <c r="DJ73" s="181"/>
      <c r="DK73" s="181"/>
      <c r="DL73" s="181"/>
      <c r="DM73" s="181"/>
      <c r="DN73" s="181"/>
      <c r="DO73" s="181"/>
      <c r="DP73" s="181"/>
      <c r="DQ73" s="181"/>
      <c r="DR73" s="181"/>
      <c r="DS73" s="181"/>
      <c r="DT73" s="181"/>
      <c r="DU73" s="181"/>
      <c r="DV73" s="181"/>
      <c r="DW73" s="181"/>
      <c r="DX73" s="181"/>
      <c r="DY73" s="181"/>
      <c r="DZ73" s="181"/>
      <c r="EA73" s="181"/>
      <c r="EB73" s="181"/>
      <c r="EC73" s="181"/>
      <c r="ED73" s="181"/>
      <c r="EE73" s="181"/>
      <c r="EF73" s="181"/>
      <c r="EG73" s="181"/>
      <c r="EH73" s="181"/>
      <c r="EI73" s="181"/>
      <c r="EJ73" s="181"/>
      <c r="EK73" s="181"/>
      <c r="EL73" s="181"/>
      <c r="EM73" s="181"/>
      <c r="EN73" s="181"/>
      <c r="EO73" s="181"/>
      <c r="EP73" s="181"/>
      <c r="EQ73" s="181"/>
      <c r="ER73" s="181"/>
      <c r="ES73" s="181"/>
      <c r="ET73" s="181"/>
      <c r="EU73" s="181"/>
      <c r="EV73" s="181"/>
      <c r="EW73" s="181"/>
      <c r="EX73" s="181"/>
      <c r="EY73" s="181"/>
      <c r="EZ73" s="181"/>
      <c r="FA73" s="181"/>
      <c r="FB73" s="181"/>
      <c r="FC73" s="181"/>
      <c r="FD73" s="181"/>
      <c r="FE73" s="181"/>
      <c r="FF73" s="181"/>
      <c r="FG73" s="181"/>
      <c r="FH73" s="181"/>
      <c r="FI73" s="181"/>
      <c r="FJ73" s="181"/>
      <c r="FK73" s="181"/>
      <c r="FL73" s="181"/>
      <c r="FM73" s="181"/>
      <c r="FN73" s="181"/>
      <c r="FO73" s="181"/>
      <c r="FP73" s="181"/>
      <c r="FQ73" s="181"/>
      <c r="FR73" s="181"/>
      <c r="FS73" s="181"/>
      <c r="FT73" s="181"/>
      <c r="FU73" s="181"/>
      <c r="FV73" s="181"/>
      <c r="FW73" s="181"/>
      <c r="FX73" s="181"/>
      <c r="FY73" s="181"/>
      <c r="FZ73" s="181"/>
      <c r="GA73" s="181"/>
      <c r="GB73" s="181"/>
      <c r="GC73" s="181"/>
      <c r="GD73" s="181"/>
      <c r="GE73" s="181"/>
      <c r="GF73" s="181"/>
      <c r="GG73" s="181"/>
      <c r="GH73" s="181"/>
      <c r="GI73" s="181"/>
      <c r="GJ73" s="181"/>
      <c r="GK73" s="181"/>
      <c r="GL73" s="181"/>
      <c r="GM73" s="181"/>
      <c r="GN73" s="181"/>
      <c r="GO73" s="181"/>
      <c r="GP73" s="181"/>
      <c r="GQ73" s="181"/>
      <c r="GR73" s="181"/>
      <c r="GS73" s="181"/>
      <c r="GT73" s="181"/>
      <c r="GU73" s="181"/>
      <c r="GV73" s="181"/>
      <c r="GW73" s="181"/>
      <c r="GX73" s="181"/>
      <c r="GY73" s="181"/>
      <c r="GZ73" s="181"/>
      <c r="HA73" s="181"/>
      <c r="HB73" s="181"/>
      <c r="HC73" s="181"/>
      <c r="HD73" s="181"/>
      <c r="HE73" s="181"/>
      <c r="HF73" s="181"/>
      <c r="HG73" s="181"/>
      <c r="HH73" s="181"/>
      <c r="HI73" s="181"/>
      <c r="HJ73" s="181"/>
      <c r="HK73" s="181"/>
      <c r="HL73" s="181"/>
      <c r="HM73" s="181"/>
      <c r="HN73" s="181"/>
      <c r="HO73" s="181"/>
      <c r="HP73" s="181"/>
      <c r="HQ73" s="181"/>
      <c r="HR73" s="181"/>
      <c r="HS73" s="181"/>
      <c r="HT73" s="181"/>
      <c r="HU73" s="181"/>
      <c r="HV73" s="181"/>
      <c r="HW73" s="181"/>
      <c r="HX73" s="181"/>
      <c r="HY73" s="181"/>
      <c r="HZ73" s="181"/>
      <c r="IA73" s="181"/>
      <c r="IB73" s="181"/>
      <c r="IC73" s="181"/>
      <c r="ID73" s="181"/>
      <c r="IE73" s="181"/>
      <c r="IF73" s="181"/>
      <c r="IG73" s="181"/>
      <c r="IH73" s="181"/>
      <c r="II73" s="181"/>
      <c r="IJ73" s="181"/>
      <c r="IK73" s="181"/>
      <c r="IL73" s="181"/>
      <c r="IM73" s="181"/>
      <c r="IN73" s="181"/>
      <c r="IO73" s="181"/>
      <c r="IP73" s="181"/>
      <c r="IQ73" s="181"/>
      <c r="IR73" s="181"/>
      <c r="IS73" s="181"/>
      <c r="IT73" s="181"/>
      <c r="IU73" s="181"/>
      <c r="IV73" s="181"/>
      <c r="IW73" s="181"/>
      <c r="IX73" s="181"/>
      <c r="IY73" s="181"/>
      <c r="IZ73" s="181"/>
      <c r="JA73" s="181"/>
      <c r="JB73" s="181"/>
      <c r="JC73" s="181"/>
      <c r="JD73" s="181"/>
      <c r="JE73" s="181"/>
      <c r="JF73" s="181"/>
      <c r="JG73" s="181"/>
      <c r="JH73" s="181"/>
      <c r="JI73" s="181"/>
      <c r="JJ73" s="181"/>
      <c r="JK73" s="181"/>
      <c r="JL73" s="181"/>
      <c r="JM73" s="181"/>
      <c r="JN73" s="181"/>
      <c r="JO73" s="181"/>
      <c r="JP73" s="181"/>
      <c r="JQ73" s="181"/>
      <c r="JR73" s="181"/>
      <c r="JS73" s="181"/>
      <c r="JT73" s="181"/>
      <c r="JU73" s="181"/>
      <c r="JV73" s="181"/>
      <c r="JW73" s="181"/>
      <c r="JX73" s="181"/>
      <c r="JY73" s="181"/>
      <c r="JZ73" s="181"/>
      <c r="KA73" s="181"/>
      <c r="KB73" s="181"/>
      <c r="KC73" s="181"/>
      <c r="KD73" s="181"/>
      <c r="KE73" s="181"/>
      <c r="KF73" s="181"/>
      <c r="KG73" s="181"/>
      <c r="KH73" s="181"/>
      <c r="KI73" s="181"/>
      <c r="KJ73" s="181"/>
      <c r="KK73" s="181"/>
      <c r="KL73" s="181"/>
      <c r="KM73" s="181"/>
      <c r="KN73" s="181"/>
      <c r="KO73" s="181"/>
      <c r="KP73" s="181"/>
      <c r="KQ73" s="181"/>
      <c r="KR73" s="181"/>
      <c r="KS73" s="181"/>
      <c r="KT73" s="181"/>
      <c r="KU73" s="181"/>
      <c r="KV73" s="181"/>
      <c r="KW73" s="181"/>
      <c r="KX73" s="181"/>
      <c r="KY73" s="181"/>
      <c r="KZ73" s="181"/>
      <c r="LA73" s="181"/>
      <c r="LB73" s="181"/>
      <c r="LC73" s="181"/>
      <c r="LD73" s="181"/>
      <c r="LE73" s="181"/>
      <c r="LF73" s="181"/>
      <c r="LG73" s="181"/>
      <c r="LH73" s="181"/>
      <c r="LI73" s="181"/>
      <c r="LJ73" s="181"/>
      <c r="LK73" s="181"/>
      <c r="LL73" s="181"/>
      <c r="LM73" s="181"/>
      <c r="LN73" s="181"/>
      <c r="LO73" s="181"/>
      <c r="LP73" s="181"/>
      <c r="LQ73" s="181"/>
      <c r="LR73" s="181"/>
      <c r="LS73" s="181"/>
      <c r="LT73" s="181"/>
      <c r="LU73" s="181"/>
      <c r="LV73" s="181"/>
      <c r="LW73" s="181"/>
      <c r="LX73" s="181"/>
      <c r="LY73" s="181"/>
      <c r="LZ73" s="181"/>
      <c r="MA73" s="181"/>
      <c r="MB73" s="181"/>
      <c r="MC73" s="181"/>
      <c r="MD73" s="181"/>
      <c r="ME73" s="181"/>
      <c r="MF73" s="181"/>
      <c r="MG73" s="181"/>
      <c r="MH73" s="181"/>
      <c r="MI73" s="181"/>
      <c r="MJ73" s="181"/>
      <c r="MK73" s="181"/>
      <c r="ML73" s="181"/>
      <c r="MM73" s="181"/>
      <c r="MN73" s="181"/>
      <c r="MO73" s="181"/>
      <c r="MP73" s="181"/>
      <c r="MQ73" s="181"/>
      <c r="MR73" s="181"/>
      <c r="MS73" s="181"/>
      <c r="MT73" s="181"/>
      <c r="MU73" s="181"/>
      <c r="MV73" s="181"/>
      <c r="MW73" s="181"/>
      <c r="MX73" s="181"/>
      <c r="MY73" s="181"/>
      <c r="MZ73" s="181"/>
      <c r="NA73" s="181"/>
      <c r="NB73" s="181"/>
      <c r="NC73" s="181"/>
      <c r="ND73" s="181"/>
      <c r="NE73" s="181"/>
      <c r="NF73" s="181"/>
      <c r="NG73" s="181"/>
      <c r="NH73" s="181"/>
      <c r="NI73" s="181"/>
      <c r="NJ73" s="181"/>
      <c r="NK73" s="181"/>
      <c r="NL73" s="181"/>
      <c r="NM73" s="181"/>
      <c r="NN73" s="181"/>
      <c r="NO73" s="181"/>
      <c r="NP73" s="181"/>
      <c r="NQ73" s="181"/>
      <c r="NR73" s="181"/>
      <c r="NS73" s="181"/>
      <c r="NT73" s="181"/>
      <c r="NU73" s="181"/>
      <c r="NV73" s="181"/>
      <c r="NW73" s="181"/>
      <c r="NX73" s="181"/>
      <c r="NY73" s="181"/>
      <c r="NZ73" s="181"/>
      <c r="OA73" s="181"/>
      <c r="OB73" s="181"/>
      <c r="OC73" s="181"/>
      <c r="OD73" s="181"/>
      <c r="OE73" s="181"/>
      <c r="OF73" s="181"/>
      <c r="OG73" s="181"/>
      <c r="OH73" s="181"/>
      <c r="OI73" s="181"/>
      <c r="OJ73" s="181"/>
      <c r="OK73" s="181"/>
      <c r="OL73" s="181"/>
      <c r="OM73" s="181"/>
      <c r="ON73" s="181"/>
      <c r="OO73" s="181"/>
      <c r="OP73" s="181"/>
      <c r="OQ73" s="181"/>
      <c r="OR73" s="181"/>
      <c r="OS73" s="181"/>
      <c r="OT73" s="181"/>
      <c r="OU73" s="181"/>
      <c r="OV73" s="181"/>
      <c r="OW73" s="181"/>
      <c r="OX73" s="181"/>
      <c r="OY73" s="181"/>
      <c r="OZ73" s="181"/>
      <c r="PA73" s="181"/>
      <c r="PB73" s="181"/>
      <c r="PC73" s="181"/>
      <c r="PD73" s="181"/>
      <c r="PE73" s="181"/>
      <c r="PF73" s="181"/>
      <c r="PG73" s="181"/>
      <c r="PH73" s="181"/>
      <c r="PI73" s="181"/>
      <c r="PJ73" s="181"/>
      <c r="PK73" s="181"/>
      <c r="PL73" s="181"/>
      <c r="PM73" s="181"/>
      <c r="PN73" s="181"/>
      <c r="PO73" s="181"/>
      <c r="PP73" s="181"/>
      <c r="PQ73" s="181"/>
      <c r="PR73" s="181"/>
      <c r="PS73" s="181"/>
      <c r="PT73" s="181"/>
      <c r="PU73" s="181"/>
      <c r="PV73" s="181"/>
      <c r="PW73" s="181"/>
      <c r="PX73" s="181"/>
      <c r="PY73" s="181"/>
      <c r="PZ73" s="181"/>
      <c r="QA73" s="181"/>
      <c r="QB73" s="181"/>
      <c r="QC73" s="181"/>
      <c r="QD73" s="181"/>
      <c r="QE73" s="181"/>
      <c r="QF73" s="181"/>
      <c r="QG73" s="181"/>
      <c r="QH73" s="181"/>
      <c r="QI73" s="181"/>
      <c r="QJ73" s="181"/>
      <c r="QK73" s="181"/>
      <c r="QL73" s="181"/>
      <c r="QM73" s="181"/>
      <c r="QN73" s="181"/>
      <c r="QO73" s="181"/>
      <c r="QP73" s="181"/>
      <c r="QQ73" s="181"/>
      <c r="QR73" s="181"/>
      <c r="QS73" s="181"/>
      <c r="QT73" s="181"/>
      <c r="QU73" s="181"/>
      <c r="QV73" s="181"/>
      <c r="QW73" s="181"/>
      <c r="QX73" s="181"/>
      <c r="QY73" s="181"/>
      <c r="QZ73" s="181"/>
      <c r="RA73" s="181"/>
      <c r="RB73" s="181"/>
      <c r="RC73" s="181"/>
      <c r="RD73" s="181"/>
      <c r="RE73" s="181"/>
      <c r="RF73" s="181"/>
      <c r="RG73" s="181"/>
      <c r="RH73" s="181"/>
      <c r="RI73" s="181"/>
      <c r="RJ73" s="181"/>
      <c r="RK73" s="181"/>
      <c r="RL73" s="181"/>
      <c r="RM73" s="181"/>
      <c r="RN73" s="181"/>
      <c r="RO73" s="181"/>
      <c r="RP73" s="181"/>
      <c r="RQ73" s="181"/>
      <c r="RR73" s="181"/>
      <c r="RS73" s="181"/>
      <c r="RT73" s="181"/>
      <c r="RU73" s="181"/>
      <c r="RV73" s="181"/>
      <c r="RW73" s="181"/>
      <c r="RX73" s="181"/>
      <c r="RY73" s="181"/>
      <c r="RZ73" s="181"/>
      <c r="SA73" s="181"/>
      <c r="SB73" s="181"/>
      <c r="SC73" s="181"/>
      <c r="SD73" s="181"/>
      <c r="SE73" s="181"/>
      <c r="SF73" s="181"/>
      <c r="SG73" s="181"/>
      <c r="SH73" s="181"/>
      <c r="SI73" s="181"/>
      <c r="SJ73" s="181"/>
      <c r="SK73" s="181"/>
      <c r="SL73" s="181"/>
      <c r="SM73" s="181"/>
      <c r="SN73" s="181"/>
      <c r="SO73" s="181"/>
      <c r="SP73" s="181"/>
      <c r="SQ73" s="181"/>
      <c r="SR73" s="181"/>
      <c r="SS73" s="181"/>
      <c r="ST73" s="181"/>
      <c r="SU73" s="181"/>
      <c r="SV73" s="181"/>
      <c r="SW73" s="181"/>
      <c r="SX73" s="181"/>
      <c r="SY73" s="181"/>
      <c r="SZ73" s="181"/>
      <c r="TA73" s="181"/>
      <c r="TB73" s="181"/>
      <c r="TC73" s="181"/>
      <c r="TD73" s="181"/>
      <c r="TE73" s="181"/>
      <c r="TF73" s="181"/>
      <c r="TG73" s="181"/>
      <c r="TH73" s="181"/>
      <c r="TI73" s="181"/>
      <c r="TJ73" s="181"/>
      <c r="TK73" s="181"/>
      <c r="TL73" s="181"/>
      <c r="TM73" s="181"/>
      <c r="TN73" s="181"/>
      <c r="TO73" s="181"/>
      <c r="TP73" s="181"/>
      <c r="TQ73" s="181"/>
      <c r="TR73" s="181"/>
      <c r="TS73" s="181"/>
      <c r="TT73" s="181"/>
      <c r="TU73" s="181"/>
      <c r="TV73" s="181"/>
      <c r="TW73" s="181"/>
      <c r="TX73" s="181"/>
      <c r="TY73" s="181"/>
      <c r="TZ73" s="181"/>
      <c r="UA73" s="181"/>
      <c r="UB73" s="181"/>
      <c r="UC73" s="181"/>
      <c r="UD73" s="181"/>
      <c r="UE73" s="181"/>
      <c r="UF73" s="181"/>
      <c r="UG73" s="181"/>
      <c r="UH73" s="181"/>
      <c r="UI73" s="181"/>
      <c r="UJ73" s="181"/>
      <c r="UK73" s="181"/>
      <c r="UL73" s="181"/>
      <c r="UM73" s="181"/>
      <c r="UN73" s="181"/>
      <c r="UO73" s="181"/>
      <c r="UP73" s="181"/>
      <c r="UQ73" s="181"/>
      <c r="UR73" s="181"/>
      <c r="US73" s="181"/>
      <c r="UT73" s="181"/>
      <c r="UU73" s="181"/>
      <c r="UV73" s="181"/>
      <c r="UW73" s="181"/>
      <c r="UX73" s="181"/>
      <c r="UY73" s="181"/>
      <c r="UZ73" s="181"/>
      <c r="VA73" s="181"/>
      <c r="VB73" s="181"/>
      <c r="VC73" s="181"/>
      <c r="VD73" s="181"/>
      <c r="VE73" s="181"/>
      <c r="VF73" s="181"/>
      <c r="VG73" s="181"/>
      <c r="VH73" s="181"/>
      <c r="VI73" s="181"/>
      <c r="VJ73" s="181"/>
      <c r="VK73" s="181"/>
      <c r="VL73" s="181"/>
      <c r="VM73" s="181"/>
      <c r="VN73" s="181"/>
      <c r="VO73" s="181"/>
      <c r="VP73" s="181"/>
      <c r="VQ73" s="181"/>
      <c r="VR73" s="181"/>
      <c r="VS73" s="181"/>
      <c r="VT73" s="181"/>
      <c r="VU73" s="181"/>
      <c r="VV73" s="181"/>
      <c r="VW73" s="181"/>
      <c r="VX73" s="181"/>
      <c r="VY73" s="181"/>
      <c r="VZ73" s="181"/>
      <c r="WA73" s="181"/>
      <c r="WB73" s="181"/>
      <c r="WC73" s="181"/>
      <c r="WD73" s="181"/>
      <c r="WE73" s="181"/>
      <c r="WF73" s="181"/>
      <c r="WG73" s="181"/>
      <c r="WH73" s="181"/>
      <c r="WI73" s="181"/>
      <c r="WJ73" s="181"/>
      <c r="WK73" s="181"/>
      <c r="WL73" s="181"/>
      <c r="WM73" s="181"/>
      <c r="WN73" s="181"/>
      <c r="WO73" s="181"/>
      <c r="WP73" s="181"/>
      <c r="WQ73" s="181"/>
      <c r="WR73" s="181"/>
      <c r="WS73" s="181"/>
      <c r="WT73" s="181"/>
      <c r="WU73" s="181"/>
      <c r="WV73" s="181"/>
      <c r="WW73" s="181"/>
      <c r="WX73" s="181"/>
      <c r="WY73" s="181"/>
      <c r="WZ73" s="181"/>
      <c r="XA73" s="181"/>
      <c r="XB73" s="181"/>
      <c r="XC73" s="181"/>
      <c r="XD73" s="181"/>
      <c r="XE73" s="181"/>
      <c r="XF73" s="181"/>
      <c r="XG73" s="181"/>
      <c r="XH73" s="181"/>
      <c r="XI73" s="181"/>
      <c r="XJ73" s="181"/>
      <c r="XK73" s="181"/>
      <c r="XL73" s="181"/>
      <c r="XM73" s="181"/>
      <c r="XN73" s="181"/>
      <c r="XO73" s="181"/>
      <c r="XP73" s="181"/>
      <c r="XQ73" s="181"/>
      <c r="XR73" s="181"/>
      <c r="XS73" s="181"/>
      <c r="XT73" s="181"/>
      <c r="XU73" s="181"/>
      <c r="XV73" s="181"/>
      <c r="XW73" s="181"/>
      <c r="XX73" s="181"/>
      <c r="XY73" s="181"/>
      <c r="XZ73" s="181"/>
      <c r="YA73" s="181"/>
      <c r="YB73" s="181"/>
      <c r="YC73" s="181"/>
      <c r="YD73" s="181"/>
      <c r="YE73" s="181"/>
      <c r="YF73" s="181"/>
      <c r="YG73" s="181"/>
      <c r="YH73" s="181"/>
      <c r="YI73" s="181"/>
      <c r="YJ73" s="181"/>
      <c r="YK73" s="181"/>
      <c r="YL73" s="181"/>
      <c r="YM73" s="181"/>
      <c r="YN73" s="181"/>
      <c r="YO73" s="181"/>
      <c r="YP73" s="181"/>
      <c r="YQ73" s="181"/>
      <c r="YR73" s="181"/>
      <c r="YS73" s="181"/>
      <c r="YT73" s="181"/>
      <c r="YU73" s="181"/>
      <c r="YV73" s="181"/>
      <c r="YW73" s="181"/>
      <c r="YX73" s="181"/>
      <c r="YY73" s="181"/>
      <c r="YZ73" s="181"/>
      <c r="ZA73" s="181"/>
      <c r="ZB73" s="181"/>
      <c r="ZC73" s="181"/>
      <c r="ZD73" s="181"/>
      <c r="ZE73" s="181"/>
      <c r="ZF73" s="181"/>
      <c r="ZG73" s="181"/>
      <c r="ZH73" s="181"/>
      <c r="ZI73" s="181"/>
      <c r="ZJ73" s="181"/>
      <c r="ZK73" s="181"/>
      <c r="ZL73" s="181"/>
      <c r="ZM73" s="181"/>
      <c r="ZN73" s="181"/>
      <c r="ZO73" s="181"/>
      <c r="ZP73" s="181"/>
      <c r="ZQ73" s="181"/>
      <c r="ZR73" s="181"/>
      <c r="ZS73" s="181"/>
      <c r="ZT73" s="181"/>
      <c r="ZU73" s="181"/>
      <c r="ZV73" s="181"/>
      <c r="ZW73" s="181"/>
      <c r="ZX73" s="181"/>
      <c r="ZY73" s="181"/>
      <c r="ZZ73" s="181"/>
      <c r="AAA73" s="181"/>
      <c r="AAB73" s="181"/>
      <c r="AAC73" s="181"/>
      <c r="AAD73" s="181"/>
      <c r="AAE73" s="181"/>
      <c r="AAF73" s="181"/>
      <c r="AAG73" s="181"/>
      <c r="AAH73" s="181"/>
      <c r="AAI73" s="181"/>
      <c r="AAJ73" s="181"/>
      <c r="AAK73" s="181"/>
      <c r="AAL73" s="181"/>
      <c r="AAM73" s="181"/>
      <c r="AAN73" s="181"/>
      <c r="AAO73" s="181"/>
      <c r="AAP73" s="181"/>
      <c r="AAQ73" s="181"/>
      <c r="AAR73" s="181"/>
      <c r="AAS73" s="181"/>
      <c r="AAT73" s="181"/>
      <c r="AAU73" s="181"/>
      <c r="AAV73" s="181"/>
      <c r="AAW73" s="181"/>
      <c r="AAX73" s="181"/>
      <c r="AAY73" s="181"/>
      <c r="AAZ73" s="181"/>
      <c r="ABA73" s="181"/>
      <c r="ABB73" s="181"/>
      <c r="ABC73" s="181"/>
      <c r="ABD73" s="181"/>
      <c r="ABE73" s="181"/>
      <c r="ABF73" s="181"/>
      <c r="ABG73" s="181"/>
      <c r="ABH73" s="181"/>
      <c r="ABI73" s="181"/>
      <c r="ABJ73" s="181"/>
      <c r="ABK73" s="181"/>
      <c r="ABL73" s="181"/>
      <c r="ABM73" s="181"/>
      <c r="ABN73" s="181"/>
      <c r="ABO73" s="181"/>
      <c r="ABP73" s="181"/>
      <c r="ABQ73" s="181"/>
      <c r="ABR73" s="181"/>
      <c r="ABS73" s="181"/>
      <c r="ABT73" s="181"/>
      <c r="ABU73" s="181"/>
      <c r="ABV73" s="181"/>
      <c r="ABW73" s="181"/>
      <c r="ABX73" s="181"/>
      <c r="ABY73" s="181"/>
      <c r="ABZ73" s="181"/>
      <c r="ACA73" s="181"/>
      <c r="ACB73" s="181"/>
      <c r="ACC73" s="181"/>
      <c r="ACD73" s="181"/>
      <c r="ACE73" s="181"/>
      <c r="ACF73" s="181"/>
      <c r="ACG73" s="181"/>
      <c r="ACH73" s="181"/>
      <c r="ACI73" s="181"/>
      <c r="ACJ73" s="181"/>
      <c r="ACK73" s="181"/>
      <c r="ACL73" s="181"/>
      <c r="ACM73" s="181"/>
      <c r="ACN73" s="181"/>
      <c r="ACO73" s="181"/>
      <c r="ACP73" s="181"/>
      <c r="ACQ73" s="181"/>
      <c r="ACR73" s="181"/>
      <c r="ACS73" s="181"/>
      <c r="ACT73" s="181"/>
      <c r="ACU73" s="181"/>
      <c r="ACV73" s="181"/>
      <c r="ACW73" s="181"/>
      <c r="ACX73" s="181"/>
      <c r="ACY73" s="181"/>
      <c r="ACZ73" s="181"/>
      <c r="ADA73" s="181"/>
      <c r="ADB73" s="181"/>
      <c r="ADC73" s="181"/>
      <c r="ADD73" s="181"/>
      <c r="ADE73" s="181"/>
      <c r="ADF73" s="181"/>
      <c r="ADG73" s="181"/>
      <c r="ADH73" s="181"/>
      <c r="ADI73" s="181"/>
      <c r="ADJ73" s="181"/>
      <c r="ADK73" s="181"/>
      <c r="ADL73" s="181"/>
      <c r="ADM73" s="181"/>
      <c r="ADN73" s="181"/>
      <c r="ADO73" s="181"/>
      <c r="ADP73" s="181"/>
      <c r="ADQ73" s="181"/>
      <c r="ADR73" s="181"/>
      <c r="ADS73" s="181"/>
      <c r="ADT73" s="181"/>
      <c r="ADU73" s="181"/>
      <c r="ADV73" s="181"/>
      <c r="ADW73" s="181"/>
      <c r="ADX73" s="181"/>
      <c r="ADY73" s="181"/>
      <c r="ADZ73" s="181"/>
      <c r="AEA73" s="181"/>
      <c r="AEB73" s="181"/>
      <c r="AEC73" s="181"/>
      <c r="AED73" s="181"/>
      <c r="AEE73" s="181"/>
      <c r="AEF73" s="181"/>
      <c r="AEG73" s="181"/>
      <c r="AEH73" s="181"/>
      <c r="AEI73" s="181"/>
      <c r="AEJ73" s="181"/>
      <c r="AEK73" s="181"/>
      <c r="AEL73" s="181"/>
      <c r="AEM73" s="181"/>
      <c r="AEN73" s="181"/>
      <c r="AEO73" s="181"/>
      <c r="AEP73" s="181"/>
      <c r="AEQ73" s="181"/>
      <c r="AER73" s="181"/>
      <c r="AES73" s="181"/>
      <c r="AET73" s="181"/>
      <c r="AEU73" s="181"/>
      <c r="AEV73" s="181"/>
      <c r="AEW73" s="181"/>
      <c r="AEX73" s="181"/>
      <c r="AEY73" s="181"/>
      <c r="AEZ73" s="181"/>
      <c r="AFA73" s="181"/>
      <c r="AFB73" s="181"/>
      <c r="AFC73" s="181"/>
      <c r="AFD73" s="181"/>
      <c r="AFE73" s="181"/>
      <c r="AFF73" s="181"/>
      <c r="AFG73" s="181"/>
      <c r="AFH73" s="181"/>
      <c r="AFI73" s="181"/>
      <c r="AFJ73" s="181"/>
      <c r="AFK73" s="181"/>
      <c r="AFL73" s="181"/>
      <c r="AFM73" s="181"/>
      <c r="AFN73" s="181"/>
      <c r="AFO73" s="181"/>
      <c r="AFP73" s="181"/>
      <c r="AFQ73" s="181"/>
      <c r="AFR73" s="181"/>
      <c r="AFS73" s="181"/>
      <c r="AFT73" s="181"/>
      <c r="AFU73" s="181"/>
      <c r="AFV73" s="181"/>
      <c r="AFW73" s="181"/>
      <c r="AFX73" s="181"/>
      <c r="AFY73" s="181"/>
      <c r="AFZ73" s="181"/>
      <c r="AGA73" s="181"/>
      <c r="AGB73" s="181"/>
      <c r="AGC73" s="181"/>
      <c r="AGD73" s="181"/>
      <c r="AGE73" s="181"/>
      <c r="AGF73" s="181"/>
      <c r="AGG73" s="181"/>
      <c r="AGH73" s="181"/>
      <c r="AGI73" s="181"/>
      <c r="AGJ73" s="181"/>
      <c r="AGK73" s="181"/>
      <c r="AGL73" s="181"/>
      <c r="AGM73" s="181"/>
      <c r="AGN73" s="181"/>
      <c r="AGO73" s="181"/>
      <c r="AGP73" s="181"/>
      <c r="AGQ73" s="181"/>
      <c r="AGR73" s="181"/>
      <c r="AGS73" s="181"/>
      <c r="AGT73" s="181"/>
      <c r="AGU73" s="181"/>
      <c r="AGV73" s="181"/>
      <c r="AGW73" s="181"/>
      <c r="AGX73" s="181"/>
      <c r="AGY73" s="181"/>
      <c r="AGZ73" s="181"/>
      <c r="AHA73" s="181"/>
      <c r="AHB73" s="181"/>
      <c r="AHC73" s="181"/>
      <c r="AHD73" s="181"/>
      <c r="AHE73" s="181"/>
      <c r="AHF73" s="181"/>
      <c r="AHG73" s="181"/>
      <c r="AHH73" s="181"/>
      <c r="AHI73" s="181"/>
      <c r="AHJ73" s="181"/>
      <c r="AHK73" s="181"/>
      <c r="AHL73" s="181"/>
      <c r="AHM73" s="181"/>
      <c r="AHN73" s="181"/>
      <c r="AHO73" s="181"/>
      <c r="AHP73" s="181"/>
      <c r="AHQ73" s="181"/>
      <c r="AHR73" s="181"/>
      <c r="AHS73" s="181"/>
      <c r="AHT73" s="181"/>
      <c r="AHU73" s="181"/>
      <c r="AHV73" s="181"/>
      <c r="AHW73" s="181"/>
      <c r="AHX73" s="181"/>
      <c r="AHY73" s="181"/>
      <c r="AHZ73" s="181"/>
      <c r="AIA73" s="181"/>
      <c r="AIB73" s="181"/>
      <c r="AIC73" s="181"/>
      <c r="AID73" s="181"/>
      <c r="AIE73" s="181"/>
      <c r="AIF73" s="181"/>
      <c r="AIG73" s="181"/>
      <c r="AIH73" s="181"/>
      <c r="AII73" s="181"/>
      <c r="AIJ73" s="181"/>
      <c r="AIK73" s="181"/>
      <c r="AIL73" s="181"/>
      <c r="AIM73" s="181"/>
      <c r="AIN73" s="181"/>
      <c r="AIO73" s="181"/>
      <c r="AIP73" s="181"/>
      <c r="AIQ73" s="181"/>
      <c r="AIR73" s="181"/>
      <c r="AIS73" s="181"/>
      <c r="AIT73" s="181"/>
      <c r="AIU73" s="181"/>
      <c r="AIV73" s="181"/>
      <c r="AIW73" s="181"/>
      <c r="AIX73" s="181"/>
      <c r="AIY73" s="181"/>
      <c r="AIZ73" s="181"/>
      <c r="AJA73" s="181"/>
      <c r="AJB73" s="181"/>
      <c r="AJC73" s="181"/>
      <c r="AJD73" s="181"/>
      <c r="AJE73" s="181"/>
      <c r="AJF73" s="181"/>
      <c r="AJG73" s="181"/>
      <c r="AJH73" s="181"/>
      <c r="AJI73" s="181"/>
      <c r="AJJ73" s="181"/>
      <c r="AJK73" s="181"/>
      <c r="AJL73" s="181"/>
      <c r="AJM73" s="181"/>
      <c r="AJN73" s="181"/>
      <c r="AJO73" s="181"/>
      <c r="AJP73" s="181"/>
      <c r="AJQ73" s="181"/>
      <c r="AJR73" s="181"/>
      <c r="AJS73" s="181"/>
      <c r="AJT73" s="181"/>
      <c r="AJU73" s="181"/>
      <c r="AJV73" s="181"/>
      <c r="AJW73" s="181"/>
      <c r="AJX73" s="181"/>
      <c r="AJY73" s="181"/>
      <c r="AJZ73" s="181"/>
      <c r="AKA73" s="181"/>
      <c r="AKB73" s="181"/>
      <c r="AKC73" s="181"/>
      <c r="AKD73" s="181"/>
      <c r="AKE73" s="181"/>
      <c r="AKF73" s="181"/>
      <c r="AKG73" s="181"/>
      <c r="AKH73" s="181"/>
      <c r="AKI73" s="181"/>
      <c r="AKJ73" s="181"/>
      <c r="AKK73" s="181"/>
      <c r="AKL73" s="181"/>
      <c r="AKM73" s="181"/>
      <c r="AKN73" s="181"/>
      <c r="AKO73" s="181"/>
      <c r="AKP73" s="181"/>
      <c r="AKQ73" s="181"/>
      <c r="AKR73" s="181"/>
      <c r="AKS73" s="181"/>
      <c r="AKT73" s="181"/>
      <c r="AKU73" s="181"/>
      <c r="AKV73" s="181"/>
      <c r="AKW73" s="181"/>
      <c r="AKX73" s="181"/>
      <c r="AKY73" s="181"/>
      <c r="AKZ73" s="181"/>
      <c r="ALA73" s="181"/>
      <c r="ALB73" s="181"/>
      <c r="ALC73" s="181"/>
      <c r="ALD73" s="181"/>
      <c r="ALE73" s="181"/>
      <c r="ALF73" s="181"/>
      <c r="ALG73" s="181"/>
      <c r="ALH73" s="181"/>
      <c r="ALI73" s="181"/>
      <c r="ALJ73" s="181"/>
      <c r="ALK73" s="181"/>
      <c r="ALL73" s="181"/>
      <c r="ALM73" s="181"/>
      <c r="ALN73" s="181"/>
      <c r="ALO73" s="181"/>
      <c r="ALP73" s="181"/>
      <c r="ALQ73" s="181"/>
      <c r="ALR73" s="181"/>
      <c r="ALS73" s="181"/>
      <c r="ALT73" s="181"/>
      <c r="ALU73" s="181"/>
      <c r="ALV73" s="181"/>
      <c r="ALW73" s="181"/>
      <c r="ALX73" s="181"/>
      <c r="ALY73" s="181"/>
      <c r="ALZ73" s="181"/>
      <c r="AMA73" s="181"/>
      <c r="AMB73" s="181"/>
      <c r="AMC73" s="181"/>
      <c r="AMD73" s="181"/>
      <c r="AME73" s="181"/>
      <c r="AMF73" s="181"/>
      <c r="AMG73" s="181"/>
      <c r="AMH73" s="181"/>
      <c r="AMI73" s="181"/>
      <c r="AMJ73" s="181"/>
      <c r="AMK73" s="181"/>
      <c r="AML73" s="181"/>
      <c r="AMM73" s="181"/>
      <c r="AMN73" s="181"/>
      <c r="AMO73" s="181"/>
      <c r="AMP73" s="181"/>
      <c r="AMQ73" s="181"/>
      <c r="AMR73" s="181"/>
      <c r="AMS73" s="181"/>
      <c r="AMT73" s="181"/>
      <c r="AMU73" s="181"/>
      <c r="AMV73" s="181"/>
      <c r="AMW73" s="181"/>
      <c r="AMX73" s="181"/>
      <c r="AMY73" s="181"/>
      <c r="AMZ73" s="181"/>
      <c r="ANA73" s="181"/>
      <c r="ANB73" s="181"/>
      <c r="ANC73" s="181"/>
      <c r="AND73" s="181"/>
      <c r="ANE73" s="181"/>
      <c r="ANF73" s="181"/>
      <c r="ANG73" s="181"/>
      <c r="ANH73" s="181"/>
      <c r="ANI73" s="181"/>
      <c r="ANJ73" s="181"/>
      <c r="ANK73" s="181"/>
      <c r="ANL73" s="181"/>
      <c r="ANM73" s="181"/>
      <c r="ANN73" s="181"/>
      <c r="ANO73" s="181"/>
      <c r="ANP73" s="181"/>
      <c r="ANQ73" s="181"/>
      <c r="ANR73" s="181"/>
      <c r="ANS73" s="181"/>
      <c r="ANT73" s="181"/>
      <c r="ANU73" s="181"/>
      <c r="ANV73" s="181"/>
      <c r="ANW73" s="181"/>
      <c r="ANX73" s="181"/>
      <c r="ANY73" s="181"/>
      <c r="ANZ73" s="181"/>
      <c r="AOA73" s="181"/>
      <c r="AOB73" s="181"/>
      <c r="AOC73" s="181"/>
      <c r="AOD73" s="181"/>
      <c r="AOE73" s="181"/>
      <c r="AOF73" s="181"/>
      <c r="AOG73" s="181"/>
      <c r="AOH73" s="181"/>
      <c r="AOI73" s="181"/>
      <c r="AOJ73" s="181"/>
      <c r="AOK73" s="181"/>
      <c r="AOL73" s="181"/>
      <c r="AOM73" s="181"/>
      <c r="AON73" s="181"/>
      <c r="AOO73" s="181"/>
      <c r="AOP73" s="181"/>
      <c r="AOQ73" s="181"/>
      <c r="AOR73" s="181"/>
      <c r="AOS73" s="181"/>
      <c r="AOT73" s="181"/>
      <c r="AOU73" s="181"/>
      <c r="AOV73" s="181"/>
      <c r="AOW73" s="181"/>
      <c r="AOX73" s="181"/>
      <c r="AOY73" s="181"/>
      <c r="AOZ73" s="181"/>
      <c r="APA73" s="181"/>
      <c r="APB73" s="181"/>
      <c r="APC73" s="181"/>
      <c r="APD73" s="181"/>
      <c r="APE73" s="181"/>
      <c r="APF73" s="181"/>
      <c r="APG73" s="181"/>
      <c r="APH73" s="181"/>
      <c r="API73" s="181"/>
      <c r="APJ73" s="181"/>
      <c r="APK73" s="181"/>
      <c r="APL73" s="181"/>
      <c r="APM73" s="181"/>
      <c r="APN73" s="181"/>
      <c r="APO73" s="181"/>
      <c r="APP73" s="181"/>
      <c r="APQ73" s="181"/>
      <c r="APR73" s="181"/>
      <c r="APS73" s="181"/>
      <c r="APT73" s="181"/>
      <c r="APU73" s="181"/>
      <c r="APV73" s="181"/>
      <c r="APW73" s="181"/>
      <c r="APX73" s="181"/>
      <c r="APY73" s="181"/>
      <c r="APZ73" s="181"/>
      <c r="AQA73" s="181"/>
      <c r="AQB73" s="181"/>
      <c r="AQC73" s="181"/>
      <c r="AQD73" s="181"/>
      <c r="AQE73" s="181"/>
      <c r="AQF73" s="181"/>
      <c r="AQG73" s="181"/>
      <c r="AQH73" s="181"/>
      <c r="AQI73" s="181"/>
      <c r="AQJ73" s="181"/>
      <c r="AQK73" s="181"/>
      <c r="AQL73" s="181"/>
      <c r="AQM73" s="181"/>
      <c r="AQN73" s="181"/>
      <c r="AQO73" s="181"/>
      <c r="AQP73" s="181"/>
      <c r="AQQ73" s="181"/>
      <c r="AQR73" s="181"/>
      <c r="AQS73" s="181"/>
      <c r="AQT73" s="181"/>
      <c r="AQU73" s="181"/>
      <c r="AQV73" s="181"/>
      <c r="AQW73" s="181"/>
      <c r="AQX73" s="181"/>
      <c r="AQY73" s="181"/>
      <c r="AQZ73" s="181"/>
      <c r="ARA73" s="181"/>
      <c r="ARB73" s="181"/>
      <c r="ARC73" s="181"/>
      <c r="ARD73" s="181"/>
      <c r="ARE73" s="181"/>
      <c r="ARF73" s="181"/>
      <c r="ARG73" s="181"/>
      <c r="ARH73" s="181"/>
      <c r="ARI73" s="181"/>
      <c r="ARJ73" s="181"/>
      <c r="ARK73" s="181"/>
      <c r="ARL73" s="181"/>
      <c r="ARM73" s="181"/>
      <c r="ARN73" s="181"/>
      <c r="ARO73" s="181"/>
      <c r="ARP73" s="181"/>
      <c r="ARQ73" s="181"/>
      <c r="ARR73" s="181"/>
      <c r="ARS73" s="181"/>
      <c r="ART73" s="181"/>
      <c r="ARU73" s="181"/>
      <c r="ARV73" s="181"/>
      <c r="ARW73" s="181"/>
      <c r="ARX73" s="181"/>
      <c r="ARY73" s="181"/>
      <c r="ARZ73" s="181"/>
      <c r="ASA73" s="181"/>
      <c r="ASB73" s="181"/>
      <c r="ASC73" s="181"/>
      <c r="ASD73" s="181"/>
      <c r="ASE73" s="181"/>
      <c r="ASF73" s="181"/>
      <c r="ASG73" s="181"/>
      <c r="ASH73" s="181"/>
      <c r="ASI73" s="181"/>
      <c r="ASJ73" s="181"/>
      <c r="ASK73" s="181"/>
      <c r="ASL73" s="181"/>
      <c r="ASM73" s="181"/>
      <c r="ASN73" s="181"/>
      <c r="ASO73" s="181"/>
      <c r="ASP73" s="181"/>
      <c r="ASQ73" s="181"/>
      <c r="ASR73" s="181"/>
      <c r="ASS73" s="181"/>
      <c r="AST73" s="181"/>
      <c r="ASU73" s="181"/>
      <c r="ASV73" s="181"/>
      <c r="ASW73" s="181"/>
      <c r="ASX73" s="181"/>
      <c r="ASY73" s="181"/>
      <c r="ASZ73" s="181"/>
      <c r="ATA73" s="181"/>
      <c r="ATB73" s="181"/>
      <c r="ATC73" s="181"/>
      <c r="ATD73" s="181"/>
      <c r="ATE73" s="181"/>
      <c r="ATF73" s="181"/>
      <c r="ATG73" s="181"/>
      <c r="ATH73" s="181"/>
      <c r="ATI73" s="181"/>
      <c r="ATJ73" s="181"/>
      <c r="ATK73" s="181"/>
      <c r="ATL73" s="181"/>
      <c r="ATM73" s="181"/>
      <c r="ATN73" s="181"/>
      <c r="ATO73" s="181"/>
      <c r="ATP73" s="181"/>
      <c r="ATQ73" s="181"/>
      <c r="ATR73" s="181"/>
      <c r="ATS73" s="181"/>
      <c r="ATT73" s="181"/>
      <c r="ATU73" s="181"/>
      <c r="ATV73" s="181"/>
      <c r="ATW73" s="181"/>
      <c r="ATX73" s="181"/>
      <c r="ATY73" s="181"/>
      <c r="ATZ73" s="181"/>
      <c r="AUA73" s="181"/>
      <c r="AUB73" s="181"/>
      <c r="AUC73" s="181"/>
      <c r="AUD73" s="181"/>
      <c r="AUE73" s="181"/>
      <c r="AUF73" s="181"/>
      <c r="AUG73" s="181"/>
      <c r="AUH73" s="181"/>
      <c r="AUI73" s="181"/>
      <c r="AUJ73" s="181"/>
      <c r="AUK73" s="181"/>
      <c r="AUL73" s="181"/>
      <c r="AUM73" s="181"/>
      <c r="AUN73" s="181"/>
      <c r="AUO73" s="181"/>
      <c r="AUP73" s="181"/>
      <c r="AUQ73" s="181"/>
      <c r="AUR73" s="181"/>
      <c r="AUS73" s="181"/>
      <c r="AUT73" s="181"/>
      <c r="AUU73" s="181"/>
      <c r="AUV73" s="181"/>
      <c r="AUW73" s="181"/>
      <c r="AUX73" s="181"/>
      <c r="AUY73" s="181"/>
      <c r="AUZ73" s="181"/>
      <c r="AVA73" s="181"/>
      <c r="AVB73" s="181"/>
      <c r="AVC73" s="181"/>
      <c r="AVD73" s="181"/>
      <c r="AVE73" s="181"/>
      <c r="AVF73" s="181"/>
      <c r="AVG73" s="181"/>
      <c r="AVH73" s="181"/>
      <c r="AVI73" s="181"/>
      <c r="AVJ73" s="181"/>
      <c r="AVK73" s="181"/>
      <c r="AVL73" s="181"/>
      <c r="AVM73" s="181"/>
      <c r="AVN73" s="181"/>
      <c r="AVO73" s="181"/>
      <c r="AVP73" s="181"/>
      <c r="AVQ73" s="181"/>
      <c r="AVR73" s="181"/>
      <c r="AVS73" s="181"/>
      <c r="AVT73" s="181"/>
      <c r="AVU73" s="181"/>
      <c r="AVV73" s="181"/>
      <c r="AVW73" s="181"/>
      <c r="AVX73" s="181"/>
      <c r="AVY73" s="181"/>
      <c r="AVZ73" s="181"/>
      <c r="AWA73" s="181"/>
      <c r="AWB73" s="181"/>
      <c r="AWC73" s="181"/>
      <c r="AWD73" s="181"/>
      <c r="AWE73" s="181"/>
      <c r="AWF73" s="181"/>
      <c r="AWG73" s="181"/>
      <c r="AWH73" s="181"/>
      <c r="AWI73" s="181"/>
      <c r="AWJ73" s="181"/>
      <c r="AWK73" s="181"/>
      <c r="AWL73" s="181"/>
      <c r="AWM73" s="181"/>
      <c r="AWN73" s="181"/>
      <c r="AWO73" s="181"/>
      <c r="AWP73" s="181"/>
      <c r="AWQ73" s="181"/>
      <c r="AWR73" s="181"/>
      <c r="AWS73" s="181"/>
      <c r="AWT73" s="181"/>
      <c r="AWU73" s="181"/>
      <c r="AWV73" s="181"/>
      <c r="AWW73" s="181"/>
      <c r="AWX73" s="181"/>
      <c r="AWY73" s="181"/>
      <c r="AWZ73" s="181"/>
      <c r="AXA73" s="181"/>
      <c r="AXB73" s="181"/>
      <c r="AXC73" s="181"/>
      <c r="AXD73" s="181"/>
      <c r="AXE73" s="181"/>
      <c r="AXF73" s="181"/>
      <c r="AXG73" s="181"/>
      <c r="AXH73" s="181"/>
      <c r="AXI73" s="181"/>
      <c r="AXJ73" s="181"/>
      <c r="AXK73" s="181"/>
      <c r="AXL73" s="181"/>
      <c r="AXM73" s="181"/>
      <c r="AXN73" s="181"/>
      <c r="AXO73" s="181"/>
      <c r="AXP73" s="181"/>
      <c r="AXQ73" s="181"/>
      <c r="AXR73" s="181"/>
      <c r="AXS73" s="181"/>
      <c r="AXT73" s="181"/>
      <c r="AXU73" s="181"/>
      <c r="AXV73" s="181"/>
      <c r="AXW73" s="181"/>
      <c r="AXX73" s="181"/>
      <c r="AXY73" s="181"/>
      <c r="AXZ73" s="181"/>
      <c r="AYA73" s="181"/>
      <c r="AYB73" s="181"/>
      <c r="AYC73" s="181"/>
      <c r="AYD73" s="181"/>
      <c r="AYE73" s="181"/>
      <c r="AYF73" s="181"/>
      <c r="AYG73" s="181"/>
      <c r="AYH73" s="181"/>
      <c r="AYI73" s="181"/>
      <c r="AYJ73" s="181"/>
      <c r="AYK73" s="181"/>
      <c r="AYL73" s="181"/>
      <c r="AYM73" s="181"/>
      <c r="AYN73" s="181"/>
      <c r="AYO73" s="181"/>
      <c r="AYP73" s="181"/>
      <c r="AYQ73" s="181"/>
      <c r="AYR73" s="181"/>
      <c r="AYS73" s="181"/>
      <c r="AYT73" s="181"/>
      <c r="AYU73" s="181"/>
      <c r="AYV73" s="181"/>
      <c r="AYW73" s="181"/>
      <c r="AYX73" s="181"/>
      <c r="AYY73" s="181"/>
      <c r="AYZ73" s="181"/>
      <c r="AZA73" s="181"/>
      <c r="AZB73" s="181"/>
      <c r="AZC73" s="181"/>
      <c r="AZD73" s="181"/>
      <c r="AZE73" s="181"/>
      <c r="AZF73" s="181"/>
      <c r="AZG73" s="181"/>
      <c r="AZH73" s="181"/>
      <c r="AZI73" s="181"/>
      <c r="AZJ73" s="181"/>
      <c r="AZK73" s="181"/>
      <c r="AZL73" s="181"/>
      <c r="AZM73" s="181"/>
      <c r="AZN73" s="181"/>
      <c r="AZO73" s="181"/>
      <c r="AZP73" s="181"/>
      <c r="AZQ73" s="181"/>
      <c r="AZR73" s="181"/>
      <c r="AZS73" s="181"/>
      <c r="AZT73" s="181"/>
      <c r="AZU73" s="181"/>
      <c r="AZV73" s="181"/>
      <c r="AZW73" s="181"/>
      <c r="AZX73" s="181"/>
      <c r="AZY73" s="181"/>
      <c r="AZZ73" s="181"/>
      <c r="BAA73" s="181"/>
      <c r="BAB73" s="181"/>
      <c r="BAC73" s="181"/>
      <c r="BAD73" s="181"/>
      <c r="BAE73" s="181"/>
      <c r="BAF73" s="181"/>
      <c r="BAG73" s="181"/>
      <c r="BAH73" s="181"/>
      <c r="BAI73" s="181"/>
      <c r="BAJ73" s="181"/>
      <c r="BAK73" s="181"/>
      <c r="BAL73" s="181"/>
      <c r="BAM73" s="181"/>
      <c r="BAN73" s="181"/>
      <c r="BAO73" s="181"/>
      <c r="BAP73" s="181"/>
      <c r="BAQ73" s="181"/>
      <c r="BAR73" s="181"/>
      <c r="BAS73" s="181"/>
      <c r="BAT73" s="181"/>
      <c r="BAU73" s="181"/>
      <c r="BAV73" s="181"/>
      <c r="BAW73" s="181"/>
      <c r="BAX73" s="181"/>
      <c r="BAY73" s="181"/>
      <c r="BAZ73" s="181"/>
      <c r="BBA73" s="181"/>
      <c r="BBB73" s="181"/>
      <c r="BBC73" s="181"/>
      <c r="BBD73" s="181"/>
      <c r="BBE73" s="181"/>
      <c r="BBF73" s="181"/>
      <c r="BBG73" s="181"/>
      <c r="BBH73" s="181"/>
      <c r="BBI73" s="181"/>
      <c r="BBJ73" s="181"/>
      <c r="BBK73" s="181"/>
      <c r="BBL73" s="181"/>
      <c r="BBM73" s="181"/>
      <c r="BBN73" s="181"/>
      <c r="BBO73" s="181"/>
      <c r="BBP73" s="181"/>
      <c r="BBQ73" s="181"/>
      <c r="BBR73" s="181"/>
      <c r="BBS73" s="181"/>
      <c r="BBT73" s="181"/>
      <c r="BBU73" s="181"/>
      <c r="BBV73" s="181"/>
      <c r="BBW73" s="181"/>
      <c r="BBX73" s="181"/>
      <c r="BBY73" s="181"/>
      <c r="BBZ73" s="181"/>
      <c r="BCA73" s="181"/>
      <c r="BCB73" s="181"/>
      <c r="BCC73" s="181"/>
      <c r="BCD73" s="181"/>
      <c r="BCE73" s="181"/>
      <c r="BCF73" s="181"/>
      <c r="BCG73" s="181"/>
      <c r="BCH73" s="181"/>
      <c r="BCI73" s="181"/>
      <c r="BCJ73" s="181"/>
      <c r="BCK73" s="181"/>
      <c r="BCL73" s="181"/>
      <c r="BCM73" s="181"/>
      <c r="BCN73" s="181"/>
      <c r="BCO73" s="181"/>
      <c r="BCP73" s="181"/>
      <c r="BCQ73" s="181"/>
      <c r="BCR73" s="181"/>
      <c r="BCS73" s="181"/>
      <c r="BCT73" s="181"/>
      <c r="BCU73" s="181"/>
      <c r="BCV73" s="181"/>
      <c r="BCW73" s="181"/>
      <c r="BCX73" s="181"/>
      <c r="BCY73" s="181"/>
      <c r="BCZ73" s="181"/>
      <c r="BDA73" s="181"/>
      <c r="BDB73" s="181"/>
      <c r="BDC73" s="181"/>
      <c r="BDD73" s="181"/>
      <c r="BDE73" s="181"/>
      <c r="BDF73" s="181"/>
      <c r="BDG73" s="181"/>
      <c r="BDH73" s="181"/>
      <c r="BDI73" s="181"/>
      <c r="BDJ73" s="181"/>
      <c r="BDK73" s="181"/>
      <c r="BDL73" s="181"/>
      <c r="BDM73" s="181"/>
      <c r="BDN73" s="181"/>
      <c r="BDO73" s="181"/>
      <c r="BDP73" s="181"/>
      <c r="BDQ73" s="181"/>
      <c r="BDR73" s="181"/>
      <c r="BDS73" s="181"/>
      <c r="BDT73" s="181"/>
      <c r="BDU73" s="181"/>
      <c r="BDV73" s="181"/>
      <c r="BDW73" s="181"/>
      <c r="BDX73" s="181"/>
      <c r="BDY73" s="181"/>
      <c r="BDZ73" s="181"/>
      <c r="BEA73" s="181"/>
      <c r="BEB73" s="181"/>
      <c r="BEC73" s="181"/>
      <c r="BED73" s="181"/>
      <c r="BEE73" s="181"/>
      <c r="BEF73" s="181"/>
      <c r="BEG73" s="181"/>
      <c r="BEH73" s="181"/>
      <c r="BEI73" s="181"/>
      <c r="BEJ73" s="181"/>
      <c r="BEK73" s="181"/>
      <c r="BEL73" s="181"/>
      <c r="BEM73" s="181"/>
      <c r="BEN73" s="181"/>
      <c r="BEO73" s="181"/>
      <c r="BEP73" s="181"/>
      <c r="BEQ73" s="181"/>
      <c r="BER73" s="181"/>
      <c r="BES73" s="181"/>
      <c r="BET73" s="181"/>
      <c r="BEU73" s="181"/>
      <c r="BEV73" s="181"/>
      <c r="BEW73" s="181"/>
      <c r="BEX73" s="181"/>
      <c r="BEY73" s="181"/>
      <c r="BEZ73" s="181"/>
      <c r="BFA73" s="181"/>
      <c r="BFB73" s="181"/>
      <c r="BFC73" s="181"/>
      <c r="BFD73" s="181"/>
      <c r="BFE73" s="181"/>
      <c r="BFF73" s="181"/>
      <c r="BFG73" s="181"/>
      <c r="BFH73" s="181"/>
      <c r="BFI73" s="181"/>
      <c r="BFJ73" s="181"/>
      <c r="BFK73" s="181"/>
      <c r="BFL73" s="181"/>
      <c r="BFM73" s="181"/>
      <c r="BFN73" s="181"/>
      <c r="BFO73" s="181"/>
      <c r="BFP73" s="181"/>
      <c r="BFQ73" s="181"/>
      <c r="BFR73" s="181"/>
      <c r="BFS73" s="181"/>
      <c r="BFT73" s="181"/>
      <c r="BFU73" s="181"/>
      <c r="BFV73" s="181"/>
      <c r="BFW73" s="181"/>
      <c r="BFX73" s="181"/>
      <c r="BFY73" s="181"/>
      <c r="BFZ73" s="181"/>
      <c r="BGA73" s="181"/>
      <c r="BGB73" s="181"/>
      <c r="BGC73" s="181"/>
      <c r="BGD73" s="181"/>
      <c r="BGE73" s="181"/>
      <c r="BGF73" s="181"/>
      <c r="BGG73" s="181"/>
      <c r="BGH73" s="181"/>
      <c r="BGI73" s="181"/>
      <c r="BGJ73" s="181"/>
      <c r="BGK73" s="181"/>
      <c r="BGL73" s="181"/>
      <c r="BGM73" s="181"/>
      <c r="BGN73" s="181"/>
      <c r="BGO73" s="181"/>
      <c r="BGP73" s="181"/>
      <c r="BGQ73" s="181"/>
      <c r="BGR73" s="181"/>
      <c r="BGS73" s="181"/>
      <c r="BGT73" s="181"/>
      <c r="BGU73" s="181"/>
      <c r="BGV73" s="181"/>
      <c r="BGW73" s="181"/>
      <c r="BGX73" s="181"/>
      <c r="BGY73" s="181"/>
      <c r="BGZ73" s="181"/>
      <c r="BHA73" s="181"/>
      <c r="BHB73" s="181"/>
      <c r="BHC73" s="181"/>
      <c r="BHD73" s="181"/>
      <c r="BHE73" s="181"/>
      <c r="BHF73" s="181"/>
      <c r="BHG73" s="181"/>
      <c r="BHH73" s="181"/>
      <c r="BHI73" s="181"/>
      <c r="BHJ73" s="181"/>
      <c r="BHK73" s="181"/>
      <c r="BHL73" s="181"/>
      <c r="BHM73" s="181"/>
      <c r="BHN73" s="181"/>
      <c r="BHO73" s="181"/>
      <c r="BHP73" s="181"/>
      <c r="BHQ73" s="181"/>
      <c r="BHR73" s="181"/>
      <c r="BHS73" s="181"/>
      <c r="BHT73" s="181"/>
      <c r="BHU73" s="181"/>
      <c r="BHV73" s="181"/>
      <c r="BHW73" s="181"/>
      <c r="BHX73" s="181"/>
      <c r="BHY73" s="181"/>
      <c r="BHZ73" s="181"/>
      <c r="BIA73" s="181"/>
      <c r="BIB73" s="181"/>
      <c r="BIC73" s="181"/>
    </row>
    <row r="74" spans="1:1589" ht="23.25" customHeight="1" x14ac:dyDescent="0.25">
      <c r="A74" s="260"/>
      <c r="B74" s="259"/>
      <c r="C74" s="149" t="s">
        <v>27</v>
      </c>
      <c r="D74" s="113"/>
      <c r="E74" s="113"/>
      <c r="F74" s="113"/>
      <c r="G74" s="169"/>
      <c r="H74" s="168"/>
      <c r="I74" s="168"/>
      <c r="J74" s="168"/>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181"/>
      <c r="AM74" s="181"/>
      <c r="AN74" s="181"/>
      <c r="AO74" s="181"/>
      <c r="AP74" s="181"/>
      <c r="AQ74" s="181"/>
      <c r="AR74" s="182">
        <f>D71-D72</f>
        <v>0</v>
      </c>
      <c r="AS74" s="181"/>
      <c r="AT74" s="181"/>
      <c r="AU74" s="181"/>
      <c r="AV74" s="181"/>
      <c r="AW74" s="181"/>
      <c r="AX74" s="181"/>
      <c r="AY74" s="181"/>
      <c r="AZ74" s="181"/>
      <c r="BA74" s="181"/>
      <c r="BB74" s="181"/>
      <c r="BC74" s="181"/>
      <c r="BD74" s="181"/>
      <c r="BE74" s="181"/>
      <c r="BF74" s="181"/>
      <c r="BG74" s="181"/>
      <c r="BH74" s="181"/>
      <c r="BI74" s="181"/>
      <c r="BJ74" s="181"/>
      <c r="BK74" s="181"/>
      <c r="BL74" s="181"/>
      <c r="BM74" s="181"/>
      <c r="BN74" s="181"/>
      <c r="BO74" s="181"/>
      <c r="BP74" s="181"/>
      <c r="BQ74" s="181"/>
      <c r="BR74" s="181"/>
      <c r="BS74" s="181"/>
      <c r="BT74" s="181"/>
      <c r="BU74" s="181"/>
      <c r="BV74" s="181"/>
      <c r="BW74" s="181"/>
      <c r="BX74" s="181"/>
      <c r="BY74" s="181"/>
      <c r="BZ74" s="181"/>
      <c r="CA74" s="181"/>
      <c r="CB74" s="181"/>
      <c r="CC74" s="181"/>
      <c r="CD74" s="181"/>
      <c r="CE74" s="181"/>
      <c r="CF74" s="181"/>
      <c r="CG74" s="181"/>
      <c r="CH74" s="181"/>
      <c r="CI74" s="181"/>
      <c r="CJ74" s="181"/>
      <c r="CK74" s="181"/>
      <c r="CL74" s="181"/>
      <c r="CM74" s="181"/>
      <c r="CN74" s="181"/>
      <c r="CO74" s="181"/>
      <c r="CP74" s="181"/>
      <c r="CQ74" s="181"/>
      <c r="CR74" s="181"/>
      <c r="CS74" s="181"/>
      <c r="CT74" s="181"/>
      <c r="CU74" s="181"/>
      <c r="CV74" s="181"/>
      <c r="CW74" s="181"/>
      <c r="CX74" s="181"/>
      <c r="CY74" s="181"/>
      <c r="CZ74" s="181"/>
      <c r="DA74" s="181"/>
      <c r="DB74" s="181"/>
      <c r="DC74" s="181"/>
      <c r="DD74" s="181"/>
      <c r="DE74" s="181"/>
      <c r="DF74" s="181"/>
      <c r="DG74" s="181"/>
      <c r="DH74" s="181"/>
      <c r="DI74" s="181"/>
      <c r="DJ74" s="181"/>
      <c r="DK74" s="181"/>
      <c r="DL74" s="181"/>
      <c r="DM74" s="181"/>
      <c r="DN74" s="181"/>
      <c r="DO74" s="181"/>
      <c r="DP74" s="181"/>
      <c r="DQ74" s="181"/>
      <c r="DR74" s="181"/>
      <c r="DS74" s="181"/>
      <c r="DT74" s="181"/>
      <c r="DU74" s="181"/>
      <c r="DV74" s="181"/>
      <c r="DW74" s="181"/>
      <c r="DX74" s="181"/>
      <c r="DY74" s="181"/>
      <c r="DZ74" s="181"/>
      <c r="EA74" s="181"/>
      <c r="EB74" s="181"/>
      <c r="EC74" s="181"/>
      <c r="ED74" s="181"/>
      <c r="EE74" s="181"/>
      <c r="EF74" s="181"/>
      <c r="EG74" s="181"/>
      <c r="EH74" s="181"/>
      <c r="EI74" s="181"/>
      <c r="EJ74" s="181"/>
      <c r="EK74" s="181"/>
      <c r="EL74" s="181"/>
      <c r="EM74" s="181"/>
      <c r="EN74" s="181"/>
      <c r="EO74" s="181"/>
      <c r="EP74" s="181"/>
      <c r="EQ74" s="181"/>
      <c r="ER74" s="181"/>
      <c r="ES74" s="181"/>
      <c r="ET74" s="181"/>
      <c r="EU74" s="181"/>
      <c r="EV74" s="181"/>
      <c r="EW74" s="181"/>
      <c r="EX74" s="181"/>
      <c r="EY74" s="181"/>
      <c r="EZ74" s="181"/>
      <c r="FA74" s="181"/>
      <c r="FB74" s="181"/>
      <c r="FC74" s="181"/>
      <c r="FD74" s="181"/>
      <c r="FE74" s="181"/>
      <c r="FF74" s="181"/>
      <c r="FG74" s="181"/>
      <c r="FH74" s="181"/>
      <c r="FI74" s="181"/>
      <c r="FJ74" s="181"/>
      <c r="FK74" s="181"/>
      <c r="FL74" s="181"/>
      <c r="FM74" s="181"/>
      <c r="FN74" s="181"/>
      <c r="FO74" s="181"/>
      <c r="FP74" s="181"/>
      <c r="FQ74" s="181"/>
      <c r="FR74" s="181"/>
      <c r="FS74" s="181"/>
      <c r="FT74" s="181"/>
      <c r="FU74" s="181"/>
      <c r="FV74" s="181"/>
      <c r="FW74" s="181"/>
      <c r="FX74" s="181"/>
      <c r="FY74" s="181"/>
      <c r="FZ74" s="181"/>
      <c r="GA74" s="181"/>
      <c r="GB74" s="181"/>
      <c r="GC74" s="181"/>
      <c r="GD74" s="181"/>
      <c r="GE74" s="181"/>
      <c r="GF74" s="181"/>
      <c r="GG74" s="181"/>
      <c r="GH74" s="181"/>
      <c r="GI74" s="181"/>
      <c r="GJ74" s="181"/>
      <c r="GK74" s="181"/>
      <c r="GL74" s="181"/>
      <c r="GM74" s="181"/>
      <c r="GN74" s="181"/>
      <c r="GO74" s="181"/>
      <c r="GP74" s="181"/>
      <c r="GQ74" s="181"/>
      <c r="GR74" s="181"/>
      <c r="GS74" s="181"/>
      <c r="GT74" s="181"/>
      <c r="GU74" s="181"/>
      <c r="GV74" s="181"/>
      <c r="GW74" s="181"/>
      <c r="GX74" s="181"/>
      <c r="GY74" s="181"/>
      <c r="GZ74" s="181"/>
      <c r="HA74" s="181"/>
      <c r="HB74" s="181"/>
      <c r="HC74" s="181"/>
      <c r="HD74" s="181"/>
      <c r="HE74" s="181"/>
      <c r="HF74" s="181"/>
      <c r="HG74" s="181"/>
      <c r="HH74" s="181"/>
      <c r="HI74" s="181"/>
      <c r="HJ74" s="181"/>
      <c r="HK74" s="181"/>
      <c r="HL74" s="181"/>
      <c r="HM74" s="181"/>
      <c r="HN74" s="181"/>
      <c r="HO74" s="181"/>
      <c r="HP74" s="181"/>
      <c r="HQ74" s="181"/>
      <c r="HR74" s="181"/>
      <c r="HS74" s="181"/>
      <c r="HT74" s="181"/>
      <c r="HU74" s="181"/>
      <c r="HV74" s="181"/>
      <c r="HW74" s="181"/>
      <c r="HX74" s="181"/>
      <c r="HY74" s="181"/>
      <c r="HZ74" s="181"/>
      <c r="IA74" s="181"/>
      <c r="IB74" s="181"/>
      <c r="IC74" s="181"/>
      <c r="ID74" s="181"/>
      <c r="IE74" s="181"/>
      <c r="IF74" s="181"/>
      <c r="IG74" s="181"/>
      <c r="IH74" s="181"/>
      <c r="II74" s="181"/>
      <c r="IJ74" s="181"/>
      <c r="IK74" s="181"/>
      <c r="IL74" s="181"/>
      <c r="IM74" s="181"/>
      <c r="IN74" s="181"/>
      <c r="IO74" s="181"/>
      <c r="IP74" s="181"/>
      <c r="IQ74" s="181"/>
      <c r="IR74" s="181"/>
      <c r="IS74" s="181"/>
      <c r="IT74" s="181"/>
      <c r="IU74" s="181"/>
      <c r="IV74" s="181"/>
      <c r="IW74" s="181"/>
      <c r="IX74" s="181"/>
      <c r="IY74" s="181"/>
      <c r="IZ74" s="181"/>
      <c r="JA74" s="181"/>
      <c r="JB74" s="181"/>
      <c r="JC74" s="181"/>
      <c r="JD74" s="181"/>
      <c r="JE74" s="181"/>
      <c r="JF74" s="181"/>
      <c r="JG74" s="181"/>
      <c r="JH74" s="181"/>
      <c r="JI74" s="181"/>
      <c r="JJ74" s="181"/>
      <c r="JK74" s="181"/>
      <c r="JL74" s="181"/>
      <c r="JM74" s="181"/>
      <c r="JN74" s="181"/>
      <c r="JO74" s="181"/>
      <c r="JP74" s="181"/>
      <c r="JQ74" s="181"/>
      <c r="JR74" s="181"/>
      <c r="JS74" s="181"/>
      <c r="JT74" s="181"/>
      <c r="JU74" s="181"/>
      <c r="JV74" s="181"/>
      <c r="JW74" s="181"/>
      <c r="JX74" s="181"/>
      <c r="JY74" s="181"/>
      <c r="JZ74" s="181"/>
      <c r="KA74" s="181"/>
      <c r="KB74" s="181"/>
      <c r="KC74" s="181"/>
      <c r="KD74" s="181"/>
      <c r="KE74" s="181"/>
      <c r="KF74" s="181"/>
      <c r="KG74" s="181"/>
      <c r="KH74" s="181"/>
      <c r="KI74" s="181"/>
      <c r="KJ74" s="181"/>
      <c r="KK74" s="181"/>
      <c r="KL74" s="181"/>
      <c r="KM74" s="181"/>
      <c r="KN74" s="181"/>
      <c r="KO74" s="181"/>
      <c r="KP74" s="181"/>
      <c r="KQ74" s="181"/>
      <c r="KR74" s="181"/>
      <c r="KS74" s="181"/>
      <c r="KT74" s="181"/>
      <c r="KU74" s="181"/>
      <c r="KV74" s="181"/>
      <c r="KW74" s="181"/>
      <c r="KX74" s="181"/>
      <c r="KY74" s="181"/>
      <c r="KZ74" s="181"/>
      <c r="LA74" s="181"/>
      <c r="LB74" s="181"/>
      <c r="LC74" s="181"/>
      <c r="LD74" s="181"/>
      <c r="LE74" s="181"/>
      <c r="LF74" s="181"/>
      <c r="LG74" s="181"/>
      <c r="LH74" s="181"/>
      <c r="LI74" s="181"/>
      <c r="LJ74" s="181"/>
      <c r="LK74" s="181"/>
      <c r="LL74" s="181"/>
      <c r="LM74" s="181"/>
      <c r="LN74" s="181"/>
      <c r="LO74" s="181"/>
      <c r="LP74" s="181"/>
      <c r="LQ74" s="181"/>
      <c r="LR74" s="181"/>
      <c r="LS74" s="181"/>
      <c r="LT74" s="181"/>
      <c r="LU74" s="181"/>
      <c r="LV74" s="181"/>
      <c r="LW74" s="181"/>
      <c r="LX74" s="181"/>
      <c r="LY74" s="181"/>
      <c r="LZ74" s="181"/>
      <c r="MA74" s="181"/>
      <c r="MB74" s="181"/>
      <c r="MC74" s="181"/>
      <c r="MD74" s="181"/>
      <c r="ME74" s="181"/>
      <c r="MF74" s="181"/>
      <c r="MG74" s="181"/>
      <c r="MH74" s="181"/>
      <c r="MI74" s="181"/>
      <c r="MJ74" s="181"/>
      <c r="MK74" s="181"/>
      <c r="ML74" s="181"/>
      <c r="MM74" s="181"/>
      <c r="MN74" s="181"/>
      <c r="MO74" s="181"/>
      <c r="MP74" s="181"/>
      <c r="MQ74" s="181"/>
      <c r="MR74" s="181"/>
      <c r="MS74" s="181"/>
      <c r="MT74" s="181"/>
      <c r="MU74" s="181"/>
      <c r="MV74" s="181"/>
      <c r="MW74" s="181"/>
      <c r="MX74" s="181"/>
      <c r="MY74" s="181"/>
      <c r="MZ74" s="181"/>
      <c r="NA74" s="181"/>
      <c r="NB74" s="181"/>
      <c r="NC74" s="181"/>
      <c r="ND74" s="181"/>
      <c r="NE74" s="181"/>
      <c r="NF74" s="181"/>
      <c r="NG74" s="181"/>
      <c r="NH74" s="181"/>
      <c r="NI74" s="181"/>
      <c r="NJ74" s="181"/>
      <c r="NK74" s="181"/>
      <c r="NL74" s="181"/>
      <c r="NM74" s="181"/>
      <c r="NN74" s="181"/>
      <c r="NO74" s="181"/>
      <c r="NP74" s="181"/>
      <c r="NQ74" s="181"/>
      <c r="NR74" s="181"/>
      <c r="NS74" s="181"/>
      <c r="NT74" s="181"/>
      <c r="NU74" s="181"/>
      <c r="NV74" s="181"/>
      <c r="NW74" s="181"/>
      <c r="NX74" s="181"/>
      <c r="NY74" s="181"/>
      <c r="NZ74" s="181"/>
      <c r="OA74" s="181"/>
      <c r="OB74" s="181"/>
      <c r="OC74" s="181"/>
      <c r="OD74" s="181"/>
      <c r="OE74" s="181"/>
      <c r="OF74" s="181"/>
      <c r="OG74" s="181"/>
      <c r="OH74" s="181"/>
      <c r="OI74" s="181"/>
      <c r="OJ74" s="181"/>
      <c r="OK74" s="181"/>
      <c r="OL74" s="181"/>
      <c r="OM74" s="181"/>
      <c r="ON74" s="181"/>
      <c r="OO74" s="181"/>
      <c r="OP74" s="181"/>
      <c r="OQ74" s="181"/>
      <c r="OR74" s="181"/>
      <c r="OS74" s="181"/>
      <c r="OT74" s="181"/>
      <c r="OU74" s="181"/>
      <c r="OV74" s="181"/>
      <c r="OW74" s="181"/>
      <c r="OX74" s="181"/>
      <c r="OY74" s="181"/>
      <c r="OZ74" s="181"/>
      <c r="PA74" s="181"/>
      <c r="PB74" s="181"/>
      <c r="PC74" s="181"/>
      <c r="PD74" s="181"/>
      <c r="PE74" s="181"/>
      <c r="PF74" s="181"/>
      <c r="PG74" s="181"/>
      <c r="PH74" s="181"/>
      <c r="PI74" s="181"/>
      <c r="PJ74" s="181"/>
      <c r="PK74" s="181"/>
      <c r="PL74" s="181"/>
      <c r="PM74" s="181"/>
      <c r="PN74" s="181"/>
      <c r="PO74" s="181"/>
      <c r="PP74" s="181"/>
      <c r="PQ74" s="181"/>
      <c r="PR74" s="181"/>
      <c r="PS74" s="181"/>
      <c r="PT74" s="181"/>
      <c r="PU74" s="181"/>
      <c r="PV74" s="181"/>
      <c r="PW74" s="181"/>
      <c r="PX74" s="181"/>
      <c r="PY74" s="181"/>
      <c r="PZ74" s="181"/>
      <c r="QA74" s="181"/>
      <c r="QB74" s="181"/>
      <c r="QC74" s="181"/>
      <c r="QD74" s="181"/>
      <c r="QE74" s="181"/>
      <c r="QF74" s="181"/>
      <c r="QG74" s="181"/>
      <c r="QH74" s="181"/>
      <c r="QI74" s="181"/>
      <c r="QJ74" s="181"/>
      <c r="QK74" s="181"/>
      <c r="QL74" s="181"/>
      <c r="QM74" s="181"/>
      <c r="QN74" s="181"/>
      <c r="QO74" s="181"/>
      <c r="QP74" s="181"/>
      <c r="QQ74" s="181"/>
      <c r="QR74" s="181"/>
      <c r="QS74" s="181"/>
      <c r="QT74" s="181"/>
      <c r="QU74" s="181"/>
      <c r="QV74" s="181"/>
      <c r="QW74" s="181"/>
      <c r="QX74" s="181"/>
      <c r="QY74" s="181"/>
      <c r="QZ74" s="181"/>
      <c r="RA74" s="181"/>
      <c r="RB74" s="181"/>
      <c r="RC74" s="181"/>
      <c r="RD74" s="181"/>
      <c r="RE74" s="181"/>
      <c r="RF74" s="181"/>
      <c r="RG74" s="181"/>
      <c r="RH74" s="181"/>
      <c r="RI74" s="181"/>
      <c r="RJ74" s="181"/>
      <c r="RK74" s="181"/>
      <c r="RL74" s="181"/>
      <c r="RM74" s="181"/>
      <c r="RN74" s="181"/>
      <c r="RO74" s="181"/>
      <c r="RP74" s="181"/>
      <c r="RQ74" s="181"/>
      <c r="RR74" s="181"/>
      <c r="RS74" s="181"/>
      <c r="RT74" s="181"/>
      <c r="RU74" s="181"/>
      <c r="RV74" s="181"/>
      <c r="RW74" s="181"/>
      <c r="RX74" s="181"/>
      <c r="RY74" s="181"/>
      <c r="RZ74" s="181"/>
      <c r="SA74" s="181"/>
      <c r="SB74" s="181"/>
      <c r="SC74" s="181"/>
      <c r="SD74" s="181"/>
      <c r="SE74" s="181"/>
      <c r="SF74" s="181"/>
      <c r="SG74" s="181"/>
      <c r="SH74" s="181"/>
      <c r="SI74" s="181"/>
      <c r="SJ74" s="181"/>
      <c r="SK74" s="181"/>
      <c r="SL74" s="181"/>
      <c r="SM74" s="181"/>
      <c r="SN74" s="181"/>
      <c r="SO74" s="181"/>
      <c r="SP74" s="181"/>
      <c r="SQ74" s="181"/>
      <c r="SR74" s="181"/>
      <c r="SS74" s="181"/>
      <c r="ST74" s="181"/>
      <c r="SU74" s="181"/>
      <c r="SV74" s="181"/>
      <c r="SW74" s="181"/>
      <c r="SX74" s="181"/>
      <c r="SY74" s="181"/>
      <c r="SZ74" s="181"/>
      <c r="TA74" s="181"/>
      <c r="TB74" s="181"/>
      <c r="TC74" s="181"/>
      <c r="TD74" s="181"/>
      <c r="TE74" s="181"/>
      <c r="TF74" s="181"/>
      <c r="TG74" s="181"/>
      <c r="TH74" s="181"/>
      <c r="TI74" s="181"/>
      <c r="TJ74" s="181"/>
      <c r="TK74" s="181"/>
      <c r="TL74" s="181"/>
      <c r="TM74" s="181"/>
      <c r="TN74" s="181"/>
      <c r="TO74" s="181"/>
      <c r="TP74" s="181"/>
      <c r="TQ74" s="181"/>
      <c r="TR74" s="181"/>
      <c r="TS74" s="181"/>
      <c r="TT74" s="181"/>
      <c r="TU74" s="181"/>
      <c r="TV74" s="181"/>
      <c r="TW74" s="181"/>
      <c r="TX74" s="181"/>
      <c r="TY74" s="181"/>
      <c r="TZ74" s="181"/>
      <c r="UA74" s="181"/>
      <c r="UB74" s="181"/>
      <c r="UC74" s="181"/>
      <c r="UD74" s="181"/>
      <c r="UE74" s="181"/>
      <c r="UF74" s="181"/>
      <c r="UG74" s="181"/>
      <c r="UH74" s="181"/>
      <c r="UI74" s="181"/>
      <c r="UJ74" s="181"/>
      <c r="UK74" s="181"/>
      <c r="UL74" s="181"/>
      <c r="UM74" s="181"/>
      <c r="UN74" s="181"/>
      <c r="UO74" s="181"/>
      <c r="UP74" s="181"/>
      <c r="UQ74" s="181"/>
      <c r="UR74" s="181"/>
      <c r="US74" s="181"/>
      <c r="UT74" s="181"/>
      <c r="UU74" s="181"/>
      <c r="UV74" s="181"/>
      <c r="UW74" s="181"/>
      <c r="UX74" s="181"/>
      <c r="UY74" s="181"/>
      <c r="UZ74" s="181"/>
      <c r="VA74" s="181"/>
      <c r="VB74" s="181"/>
      <c r="VC74" s="181"/>
      <c r="VD74" s="181"/>
      <c r="VE74" s="181"/>
      <c r="VF74" s="181"/>
      <c r="VG74" s="181"/>
      <c r="VH74" s="181"/>
      <c r="VI74" s="181"/>
      <c r="VJ74" s="181"/>
      <c r="VK74" s="181"/>
      <c r="VL74" s="181"/>
      <c r="VM74" s="181"/>
      <c r="VN74" s="181"/>
      <c r="VO74" s="181"/>
      <c r="VP74" s="181"/>
      <c r="VQ74" s="181"/>
      <c r="VR74" s="181"/>
      <c r="VS74" s="181"/>
      <c r="VT74" s="181"/>
      <c r="VU74" s="181"/>
      <c r="VV74" s="181"/>
      <c r="VW74" s="181"/>
      <c r="VX74" s="181"/>
      <c r="VY74" s="181"/>
      <c r="VZ74" s="181"/>
      <c r="WA74" s="181"/>
      <c r="WB74" s="181"/>
      <c r="WC74" s="181"/>
      <c r="WD74" s="181"/>
      <c r="WE74" s="181"/>
      <c r="WF74" s="181"/>
      <c r="WG74" s="181"/>
      <c r="WH74" s="181"/>
      <c r="WI74" s="181"/>
      <c r="WJ74" s="181"/>
      <c r="WK74" s="181"/>
      <c r="WL74" s="181"/>
      <c r="WM74" s="181"/>
      <c r="WN74" s="181"/>
      <c r="WO74" s="181"/>
      <c r="WP74" s="181"/>
      <c r="WQ74" s="181"/>
      <c r="WR74" s="181"/>
      <c r="WS74" s="181"/>
      <c r="WT74" s="181"/>
      <c r="WU74" s="181"/>
      <c r="WV74" s="181"/>
      <c r="WW74" s="181"/>
      <c r="WX74" s="181"/>
      <c r="WY74" s="181"/>
      <c r="WZ74" s="181"/>
      <c r="XA74" s="181"/>
      <c r="XB74" s="181"/>
      <c r="XC74" s="181"/>
      <c r="XD74" s="181"/>
      <c r="XE74" s="181"/>
      <c r="XF74" s="181"/>
      <c r="XG74" s="181"/>
      <c r="XH74" s="181"/>
      <c r="XI74" s="181"/>
      <c r="XJ74" s="181"/>
      <c r="XK74" s="181"/>
      <c r="XL74" s="181"/>
      <c r="XM74" s="181"/>
      <c r="XN74" s="181"/>
      <c r="XO74" s="181"/>
      <c r="XP74" s="181"/>
      <c r="XQ74" s="181"/>
      <c r="XR74" s="181"/>
      <c r="XS74" s="181"/>
      <c r="XT74" s="181"/>
      <c r="XU74" s="181"/>
      <c r="XV74" s="181"/>
      <c r="XW74" s="181"/>
      <c r="XX74" s="181"/>
      <c r="XY74" s="181"/>
      <c r="XZ74" s="181"/>
      <c r="YA74" s="181"/>
      <c r="YB74" s="181"/>
      <c r="YC74" s="181"/>
      <c r="YD74" s="181"/>
      <c r="YE74" s="181"/>
      <c r="YF74" s="181"/>
      <c r="YG74" s="181"/>
      <c r="YH74" s="181"/>
      <c r="YI74" s="181"/>
      <c r="YJ74" s="181"/>
      <c r="YK74" s="181"/>
      <c r="YL74" s="181"/>
      <c r="YM74" s="181"/>
      <c r="YN74" s="181"/>
      <c r="YO74" s="181"/>
      <c r="YP74" s="181"/>
      <c r="YQ74" s="181"/>
      <c r="YR74" s="181"/>
      <c r="YS74" s="181"/>
      <c r="YT74" s="181"/>
      <c r="YU74" s="181"/>
      <c r="YV74" s="181"/>
      <c r="YW74" s="181"/>
      <c r="YX74" s="181"/>
      <c r="YY74" s="181"/>
      <c r="YZ74" s="181"/>
      <c r="ZA74" s="181"/>
      <c r="ZB74" s="181"/>
      <c r="ZC74" s="181"/>
      <c r="ZD74" s="181"/>
      <c r="ZE74" s="181"/>
      <c r="ZF74" s="181"/>
      <c r="ZG74" s="181"/>
      <c r="ZH74" s="181"/>
      <c r="ZI74" s="181"/>
      <c r="ZJ74" s="181"/>
      <c r="ZK74" s="181"/>
      <c r="ZL74" s="181"/>
      <c r="ZM74" s="181"/>
      <c r="ZN74" s="181"/>
      <c r="ZO74" s="181"/>
      <c r="ZP74" s="181"/>
      <c r="ZQ74" s="181"/>
      <c r="ZR74" s="181"/>
      <c r="ZS74" s="181"/>
      <c r="ZT74" s="181"/>
      <c r="ZU74" s="181"/>
      <c r="ZV74" s="181"/>
      <c r="ZW74" s="181"/>
      <c r="ZX74" s="181"/>
      <c r="ZY74" s="181"/>
      <c r="ZZ74" s="181"/>
      <c r="AAA74" s="181"/>
      <c r="AAB74" s="181"/>
      <c r="AAC74" s="181"/>
      <c r="AAD74" s="181"/>
      <c r="AAE74" s="181"/>
      <c r="AAF74" s="181"/>
      <c r="AAG74" s="181"/>
      <c r="AAH74" s="181"/>
      <c r="AAI74" s="181"/>
      <c r="AAJ74" s="181"/>
      <c r="AAK74" s="181"/>
      <c r="AAL74" s="181"/>
      <c r="AAM74" s="181"/>
      <c r="AAN74" s="181"/>
      <c r="AAO74" s="181"/>
      <c r="AAP74" s="181"/>
      <c r="AAQ74" s="181"/>
      <c r="AAR74" s="181"/>
      <c r="AAS74" s="181"/>
      <c r="AAT74" s="181"/>
      <c r="AAU74" s="181"/>
      <c r="AAV74" s="181"/>
      <c r="AAW74" s="181"/>
      <c r="AAX74" s="181"/>
      <c r="AAY74" s="181"/>
      <c r="AAZ74" s="181"/>
      <c r="ABA74" s="181"/>
      <c r="ABB74" s="181"/>
      <c r="ABC74" s="181"/>
      <c r="ABD74" s="181"/>
      <c r="ABE74" s="181"/>
      <c r="ABF74" s="181"/>
      <c r="ABG74" s="181"/>
      <c r="ABH74" s="181"/>
      <c r="ABI74" s="181"/>
      <c r="ABJ74" s="181"/>
      <c r="ABK74" s="181"/>
      <c r="ABL74" s="181"/>
      <c r="ABM74" s="181"/>
      <c r="ABN74" s="181"/>
      <c r="ABO74" s="181"/>
      <c r="ABP74" s="181"/>
      <c r="ABQ74" s="181"/>
      <c r="ABR74" s="181"/>
      <c r="ABS74" s="181"/>
      <c r="ABT74" s="181"/>
      <c r="ABU74" s="181"/>
      <c r="ABV74" s="181"/>
      <c r="ABW74" s="181"/>
      <c r="ABX74" s="181"/>
      <c r="ABY74" s="181"/>
      <c r="ABZ74" s="181"/>
      <c r="ACA74" s="181"/>
      <c r="ACB74" s="181"/>
      <c r="ACC74" s="181"/>
      <c r="ACD74" s="181"/>
      <c r="ACE74" s="181"/>
      <c r="ACF74" s="181"/>
      <c r="ACG74" s="181"/>
      <c r="ACH74" s="181"/>
      <c r="ACI74" s="181"/>
      <c r="ACJ74" s="181"/>
      <c r="ACK74" s="181"/>
      <c r="ACL74" s="181"/>
      <c r="ACM74" s="181"/>
      <c r="ACN74" s="181"/>
      <c r="ACO74" s="181"/>
      <c r="ACP74" s="181"/>
      <c r="ACQ74" s="181"/>
      <c r="ACR74" s="181"/>
      <c r="ACS74" s="181"/>
      <c r="ACT74" s="181"/>
      <c r="ACU74" s="181"/>
      <c r="ACV74" s="181"/>
      <c r="ACW74" s="181"/>
      <c r="ACX74" s="181"/>
      <c r="ACY74" s="181"/>
      <c r="ACZ74" s="181"/>
      <c r="ADA74" s="181"/>
      <c r="ADB74" s="181"/>
      <c r="ADC74" s="181"/>
      <c r="ADD74" s="181"/>
      <c r="ADE74" s="181"/>
      <c r="ADF74" s="181"/>
      <c r="ADG74" s="181"/>
      <c r="ADH74" s="181"/>
      <c r="ADI74" s="181"/>
      <c r="ADJ74" s="181"/>
      <c r="ADK74" s="181"/>
      <c r="ADL74" s="181"/>
      <c r="ADM74" s="181"/>
      <c r="ADN74" s="181"/>
      <c r="ADO74" s="181"/>
      <c r="ADP74" s="181"/>
      <c r="ADQ74" s="181"/>
      <c r="ADR74" s="181"/>
      <c r="ADS74" s="181"/>
      <c r="ADT74" s="181"/>
      <c r="ADU74" s="181"/>
      <c r="ADV74" s="181"/>
      <c r="ADW74" s="181"/>
      <c r="ADX74" s="181"/>
      <c r="ADY74" s="181"/>
      <c r="ADZ74" s="181"/>
      <c r="AEA74" s="181"/>
      <c r="AEB74" s="181"/>
      <c r="AEC74" s="181"/>
      <c r="AED74" s="181"/>
      <c r="AEE74" s="181"/>
      <c r="AEF74" s="181"/>
      <c r="AEG74" s="181"/>
      <c r="AEH74" s="181"/>
      <c r="AEI74" s="181"/>
      <c r="AEJ74" s="181"/>
      <c r="AEK74" s="181"/>
      <c r="AEL74" s="181"/>
      <c r="AEM74" s="181"/>
      <c r="AEN74" s="181"/>
      <c r="AEO74" s="181"/>
      <c r="AEP74" s="181"/>
      <c r="AEQ74" s="181"/>
      <c r="AER74" s="181"/>
      <c r="AES74" s="181"/>
      <c r="AET74" s="181"/>
      <c r="AEU74" s="181"/>
      <c r="AEV74" s="181"/>
      <c r="AEW74" s="181"/>
      <c r="AEX74" s="181"/>
      <c r="AEY74" s="181"/>
      <c r="AEZ74" s="181"/>
      <c r="AFA74" s="181"/>
      <c r="AFB74" s="181"/>
      <c r="AFC74" s="181"/>
      <c r="AFD74" s="181"/>
      <c r="AFE74" s="181"/>
      <c r="AFF74" s="181"/>
      <c r="AFG74" s="181"/>
      <c r="AFH74" s="181"/>
      <c r="AFI74" s="181"/>
      <c r="AFJ74" s="181"/>
      <c r="AFK74" s="181"/>
      <c r="AFL74" s="181"/>
      <c r="AFM74" s="181"/>
      <c r="AFN74" s="181"/>
      <c r="AFO74" s="181"/>
      <c r="AFP74" s="181"/>
      <c r="AFQ74" s="181"/>
      <c r="AFR74" s="181"/>
      <c r="AFS74" s="181"/>
      <c r="AFT74" s="181"/>
      <c r="AFU74" s="181"/>
      <c r="AFV74" s="181"/>
      <c r="AFW74" s="181"/>
      <c r="AFX74" s="181"/>
      <c r="AFY74" s="181"/>
      <c r="AFZ74" s="181"/>
      <c r="AGA74" s="181"/>
      <c r="AGB74" s="181"/>
      <c r="AGC74" s="181"/>
      <c r="AGD74" s="181"/>
      <c r="AGE74" s="181"/>
      <c r="AGF74" s="181"/>
      <c r="AGG74" s="181"/>
      <c r="AGH74" s="181"/>
      <c r="AGI74" s="181"/>
      <c r="AGJ74" s="181"/>
      <c r="AGK74" s="181"/>
      <c r="AGL74" s="181"/>
      <c r="AGM74" s="181"/>
      <c r="AGN74" s="181"/>
      <c r="AGO74" s="181"/>
      <c r="AGP74" s="181"/>
      <c r="AGQ74" s="181"/>
      <c r="AGR74" s="181"/>
      <c r="AGS74" s="181"/>
      <c r="AGT74" s="181"/>
      <c r="AGU74" s="181"/>
      <c r="AGV74" s="181"/>
      <c r="AGW74" s="181"/>
      <c r="AGX74" s="181"/>
      <c r="AGY74" s="181"/>
      <c r="AGZ74" s="181"/>
      <c r="AHA74" s="181"/>
      <c r="AHB74" s="181"/>
      <c r="AHC74" s="181"/>
      <c r="AHD74" s="181"/>
      <c r="AHE74" s="181"/>
      <c r="AHF74" s="181"/>
      <c r="AHG74" s="181"/>
      <c r="AHH74" s="181"/>
      <c r="AHI74" s="181"/>
      <c r="AHJ74" s="181"/>
      <c r="AHK74" s="181"/>
      <c r="AHL74" s="181"/>
      <c r="AHM74" s="181"/>
      <c r="AHN74" s="181"/>
      <c r="AHO74" s="181"/>
      <c r="AHP74" s="181"/>
      <c r="AHQ74" s="181"/>
      <c r="AHR74" s="181"/>
      <c r="AHS74" s="181"/>
      <c r="AHT74" s="181"/>
      <c r="AHU74" s="181"/>
      <c r="AHV74" s="181"/>
      <c r="AHW74" s="181"/>
      <c r="AHX74" s="181"/>
      <c r="AHY74" s="181"/>
      <c r="AHZ74" s="181"/>
      <c r="AIA74" s="181"/>
      <c r="AIB74" s="181"/>
      <c r="AIC74" s="181"/>
      <c r="AID74" s="181"/>
      <c r="AIE74" s="181"/>
      <c r="AIF74" s="181"/>
      <c r="AIG74" s="181"/>
      <c r="AIH74" s="181"/>
      <c r="AII74" s="181"/>
      <c r="AIJ74" s="181"/>
      <c r="AIK74" s="181"/>
      <c r="AIL74" s="181"/>
      <c r="AIM74" s="181"/>
      <c r="AIN74" s="181"/>
      <c r="AIO74" s="181"/>
      <c r="AIP74" s="181"/>
      <c r="AIQ74" s="181"/>
      <c r="AIR74" s="181"/>
      <c r="AIS74" s="181"/>
      <c r="AIT74" s="181"/>
      <c r="AIU74" s="181"/>
      <c r="AIV74" s="181"/>
      <c r="AIW74" s="181"/>
      <c r="AIX74" s="181"/>
      <c r="AIY74" s="181"/>
      <c r="AIZ74" s="181"/>
      <c r="AJA74" s="181"/>
      <c r="AJB74" s="181"/>
      <c r="AJC74" s="181"/>
      <c r="AJD74" s="181"/>
      <c r="AJE74" s="181"/>
      <c r="AJF74" s="181"/>
      <c r="AJG74" s="181"/>
      <c r="AJH74" s="181"/>
      <c r="AJI74" s="181"/>
      <c r="AJJ74" s="181"/>
      <c r="AJK74" s="181"/>
      <c r="AJL74" s="181"/>
      <c r="AJM74" s="181"/>
      <c r="AJN74" s="181"/>
      <c r="AJO74" s="181"/>
      <c r="AJP74" s="181"/>
      <c r="AJQ74" s="181"/>
      <c r="AJR74" s="181"/>
      <c r="AJS74" s="181"/>
      <c r="AJT74" s="181"/>
      <c r="AJU74" s="181"/>
      <c r="AJV74" s="181"/>
      <c r="AJW74" s="181"/>
      <c r="AJX74" s="181"/>
      <c r="AJY74" s="181"/>
      <c r="AJZ74" s="181"/>
      <c r="AKA74" s="181"/>
      <c r="AKB74" s="181"/>
      <c r="AKC74" s="181"/>
      <c r="AKD74" s="181"/>
      <c r="AKE74" s="181"/>
      <c r="AKF74" s="181"/>
      <c r="AKG74" s="181"/>
      <c r="AKH74" s="181"/>
      <c r="AKI74" s="181"/>
      <c r="AKJ74" s="181"/>
      <c r="AKK74" s="181"/>
      <c r="AKL74" s="181"/>
      <c r="AKM74" s="181"/>
      <c r="AKN74" s="181"/>
      <c r="AKO74" s="181"/>
      <c r="AKP74" s="181"/>
      <c r="AKQ74" s="181"/>
      <c r="AKR74" s="181"/>
      <c r="AKS74" s="181"/>
      <c r="AKT74" s="181"/>
      <c r="AKU74" s="181"/>
      <c r="AKV74" s="181"/>
      <c r="AKW74" s="181"/>
      <c r="AKX74" s="181"/>
      <c r="AKY74" s="181"/>
      <c r="AKZ74" s="181"/>
      <c r="ALA74" s="181"/>
      <c r="ALB74" s="181"/>
      <c r="ALC74" s="181"/>
      <c r="ALD74" s="181"/>
      <c r="ALE74" s="181"/>
      <c r="ALF74" s="181"/>
      <c r="ALG74" s="181"/>
      <c r="ALH74" s="181"/>
      <c r="ALI74" s="181"/>
      <c r="ALJ74" s="181"/>
      <c r="ALK74" s="181"/>
      <c r="ALL74" s="181"/>
      <c r="ALM74" s="181"/>
      <c r="ALN74" s="181"/>
      <c r="ALO74" s="181"/>
      <c r="ALP74" s="181"/>
      <c r="ALQ74" s="181"/>
      <c r="ALR74" s="181"/>
      <c r="ALS74" s="181"/>
      <c r="ALT74" s="181"/>
      <c r="ALU74" s="181"/>
      <c r="ALV74" s="181"/>
      <c r="ALW74" s="181"/>
      <c r="ALX74" s="181"/>
      <c r="ALY74" s="181"/>
      <c r="ALZ74" s="181"/>
      <c r="AMA74" s="181"/>
      <c r="AMB74" s="181"/>
      <c r="AMC74" s="181"/>
      <c r="AMD74" s="181"/>
      <c r="AME74" s="181"/>
      <c r="AMF74" s="181"/>
      <c r="AMG74" s="181"/>
      <c r="AMH74" s="181"/>
      <c r="AMI74" s="181"/>
      <c r="AMJ74" s="181"/>
      <c r="AMK74" s="181"/>
      <c r="AML74" s="181"/>
      <c r="AMM74" s="181"/>
      <c r="AMN74" s="181"/>
      <c r="AMO74" s="181"/>
      <c r="AMP74" s="181"/>
      <c r="AMQ74" s="181"/>
      <c r="AMR74" s="181"/>
      <c r="AMS74" s="181"/>
      <c r="AMT74" s="181"/>
      <c r="AMU74" s="181"/>
      <c r="AMV74" s="181"/>
      <c r="AMW74" s="181"/>
      <c r="AMX74" s="181"/>
      <c r="AMY74" s="181"/>
      <c r="AMZ74" s="181"/>
      <c r="ANA74" s="181"/>
      <c r="ANB74" s="181"/>
      <c r="ANC74" s="181"/>
      <c r="AND74" s="181"/>
      <c r="ANE74" s="181"/>
      <c r="ANF74" s="181"/>
      <c r="ANG74" s="181"/>
      <c r="ANH74" s="181"/>
      <c r="ANI74" s="181"/>
      <c r="ANJ74" s="181"/>
      <c r="ANK74" s="181"/>
      <c r="ANL74" s="181"/>
      <c r="ANM74" s="181"/>
      <c r="ANN74" s="181"/>
      <c r="ANO74" s="181"/>
      <c r="ANP74" s="181"/>
      <c r="ANQ74" s="181"/>
      <c r="ANR74" s="181"/>
      <c r="ANS74" s="181"/>
      <c r="ANT74" s="181"/>
      <c r="ANU74" s="181"/>
      <c r="ANV74" s="181"/>
      <c r="ANW74" s="181"/>
      <c r="ANX74" s="181"/>
      <c r="ANY74" s="181"/>
      <c r="ANZ74" s="181"/>
      <c r="AOA74" s="181"/>
      <c r="AOB74" s="181"/>
      <c r="AOC74" s="181"/>
      <c r="AOD74" s="181"/>
      <c r="AOE74" s="181"/>
      <c r="AOF74" s="181"/>
      <c r="AOG74" s="181"/>
      <c r="AOH74" s="181"/>
      <c r="AOI74" s="181"/>
      <c r="AOJ74" s="181"/>
      <c r="AOK74" s="181"/>
      <c r="AOL74" s="181"/>
      <c r="AOM74" s="181"/>
      <c r="AON74" s="181"/>
      <c r="AOO74" s="181"/>
      <c r="AOP74" s="181"/>
      <c r="AOQ74" s="181"/>
      <c r="AOR74" s="181"/>
      <c r="AOS74" s="181"/>
      <c r="AOT74" s="181"/>
      <c r="AOU74" s="181"/>
      <c r="AOV74" s="181"/>
      <c r="AOW74" s="181"/>
      <c r="AOX74" s="181"/>
      <c r="AOY74" s="181"/>
      <c r="AOZ74" s="181"/>
      <c r="APA74" s="181"/>
      <c r="APB74" s="181"/>
      <c r="APC74" s="181"/>
      <c r="APD74" s="181"/>
      <c r="APE74" s="181"/>
      <c r="APF74" s="181"/>
      <c r="APG74" s="181"/>
      <c r="APH74" s="181"/>
      <c r="API74" s="181"/>
      <c r="APJ74" s="181"/>
      <c r="APK74" s="181"/>
      <c r="APL74" s="181"/>
      <c r="APM74" s="181"/>
      <c r="APN74" s="181"/>
      <c r="APO74" s="181"/>
      <c r="APP74" s="181"/>
      <c r="APQ74" s="181"/>
      <c r="APR74" s="181"/>
      <c r="APS74" s="181"/>
      <c r="APT74" s="181"/>
      <c r="APU74" s="181"/>
      <c r="APV74" s="181"/>
      <c r="APW74" s="181"/>
      <c r="APX74" s="181"/>
      <c r="APY74" s="181"/>
      <c r="APZ74" s="181"/>
      <c r="AQA74" s="181"/>
      <c r="AQB74" s="181"/>
      <c r="AQC74" s="181"/>
      <c r="AQD74" s="181"/>
      <c r="AQE74" s="181"/>
      <c r="AQF74" s="181"/>
      <c r="AQG74" s="181"/>
      <c r="AQH74" s="181"/>
      <c r="AQI74" s="181"/>
      <c r="AQJ74" s="181"/>
      <c r="AQK74" s="181"/>
      <c r="AQL74" s="181"/>
      <c r="AQM74" s="181"/>
      <c r="AQN74" s="181"/>
      <c r="AQO74" s="181"/>
      <c r="AQP74" s="181"/>
      <c r="AQQ74" s="181"/>
      <c r="AQR74" s="181"/>
      <c r="AQS74" s="181"/>
      <c r="AQT74" s="181"/>
      <c r="AQU74" s="181"/>
      <c r="AQV74" s="181"/>
      <c r="AQW74" s="181"/>
      <c r="AQX74" s="181"/>
      <c r="AQY74" s="181"/>
      <c r="AQZ74" s="181"/>
      <c r="ARA74" s="181"/>
      <c r="ARB74" s="181"/>
      <c r="ARC74" s="181"/>
      <c r="ARD74" s="181"/>
      <c r="ARE74" s="181"/>
      <c r="ARF74" s="181"/>
      <c r="ARG74" s="181"/>
      <c r="ARH74" s="181"/>
      <c r="ARI74" s="181"/>
      <c r="ARJ74" s="181"/>
      <c r="ARK74" s="181"/>
      <c r="ARL74" s="181"/>
      <c r="ARM74" s="181"/>
      <c r="ARN74" s="181"/>
      <c r="ARO74" s="181"/>
      <c r="ARP74" s="181"/>
      <c r="ARQ74" s="181"/>
      <c r="ARR74" s="181"/>
      <c r="ARS74" s="181"/>
      <c r="ART74" s="181"/>
      <c r="ARU74" s="181"/>
      <c r="ARV74" s="181"/>
      <c r="ARW74" s="181"/>
      <c r="ARX74" s="181"/>
      <c r="ARY74" s="181"/>
      <c r="ARZ74" s="181"/>
      <c r="ASA74" s="181"/>
      <c r="ASB74" s="181"/>
      <c r="ASC74" s="181"/>
      <c r="ASD74" s="181"/>
      <c r="ASE74" s="181"/>
      <c r="ASF74" s="181"/>
      <c r="ASG74" s="181"/>
      <c r="ASH74" s="181"/>
      <c r="ASI74" s="181"/>
      <c r="ASJ74" s="181"/>
      <c r="ASK74" s="181"/>
      <c r="ASL74" s="181"/>
      <c r="ASM74" s="181"/>
      <c r="ASN74" s="181"/>
      <c r="ASO74" s="181"/>
      <c r="ASP74" s="181"/>
      <c r="ASQ74" s="181"/>
      <c r="ASR74" s="181"/>
      <c r="ASS74" s="181"/>
      <c r="AST74" s="181"/>
      <c r="ASU74" s="181"/>
      <c r="ASV74" s="181"/>
      <c r="ASW74" s="181"/>
      <c r="ASX74" s="181"/>
      <c r="ASY74" s="181"/>
      <c r="ASZ74" s="181"/>
      <c r="ATA74" s="181"/>
      <c r="ATB74" s="181"/>
      <c r="ATC74" s="181"/>
      <c r="ATD74" s="181"/>
      <c r="ATE74" s="181"/>
      <c r="ATF74" s="181"/>
      <c r="ATG74" s="181"/>
      <c r="ATH74" s="181"/>
      <c r="ATI74" s="181"/>
      <c r="ATJ74" s="181"/>
      <c r="ATK74" s="181"/>
      <c r="ATL74" s="181"/>
      <c r="ATM74" s="181"/>
      <c r="ATN74" s="181"/>
      <c r="ATO74" s="181"/>
      <c r="ATP74" s="181"/>
      <c r="ATQ74" s="181"/>
      <c r="ATR74" s="181"/>
      <c r="ATS74" s="181"/>
      <c r="ATT74" s="181"/>
      <c r="ATU74" s="181"/>
      <c r="ATV74" s="181"/>
      <c r="ATW74" s="181"/>
      <c r="ATX74" s="181"/>
      <c r="ATY74" s="181"/>
      <c r="ATZ74" s="181"/>
      <c r="AUA74" s="181"/>
      <c r="AUB74" s="181"/>
      <c r="AUC74" s="181"/>
      <c r="AUD74" s="181"/>
      <c r="AUE74" s="181"/>
      <c r="AUF74" s="181"/>
      <c r="AUG74" s="181"/>
      <c r="AUH74" s="181"/>
      <c r="AUI74" s="181"/>
      <c r="AUJ74" s="181"/>
      <c r="AUK74" s="181"/>
      <c r="AUL74" s="181"/>
      <c r="AUM74" s="181"/>
      <c r="AUN74" s="181"/>
      <c r="AUO74" s="181"/>
      <c r="AUP74" s="181"/>
      <c r="AUQ74" s="181"/>
      <c r="AUR74" s="181"/>
      <c r="AUS74" s="181"/>
      <c r="AUT74" s="181"/>
      <c r="AUU74" s="181"/>
      <c r="AUV74" s="181"/>
      <c r="AUW74" s="181"/>
      <c r="AUX74" s="181"/>
      <c r="AUY74" s="181"/>
      <c r="AUZ74" s="181"/>
      <c r="AVA74" s="181"/>
      <c r="AVB74" s="181"/>
      <c r="AVC74" s="181"/>
      <c r="AVD74" s="181"/>
      <c r="AVE74" s="181"/>
      <c r="AVF74" s="181"/>
      <c r="AVG74" s="181"/>
      <c r="AVH74" s="181"/>
      <c r="AVI74" s="181"/>
      <c r="AVJ74" s="181"/>
      <c r="AVK74" s="181"/>
      <c r="AVL74" s="181"/>
      <c r="AVM74" s="181"/>
      <c r="AVN74" s="181"/>
      <c r="AVO74" s="181"/>
      <c r="AVP74" s="181"/>
      <c r="AVQ74" s="181"/>
      <c r="AVR74" s="181"/>
      <c r="AVS74" s="181"/>
      <c r="AVT74" s="181"/>
      <c r="AVU74" s="181"/>
      <c r="AVV74" s="181"/>
      <c r="AVW74" s="181"/>
      <c r="AVX74" s="181"/>
      <c r="AVY74" s="181"/>
      <c r="AVZ74" s="181"/>
      <c r="AWA74" s="181"/>
      <c r="AWB74" s="181"/>
      <c r="AWC74" s="181"/>
      <c r="AWD74" s="181"/>
      <c r="AWE74" s="181"/>
      <c r="AWF74" s="181"/>
      <c r="AWG74" s="181"/>
      <c r="AWH74" s="181"/>
      <c r="AWI74" s="181"/>
      <c r="AWJ74" s="181"/>
      <c r="AWK74" s="181"/>
      <c r="AWL74" s="181"/>
      <c r="AWM74" s="181"/>
      <c r="AWN74" s="181"/>
      <c r="AWO74" s="181"/>
      <c r="AWP74" s="181"/>
      <c r="AWQ74" s="181"/>
      <c r="AWR74" s="181"/>
      <c r="AWS74" s="181"/>
      <c r="AWT74" s="181"/>
      <c r="AWU74" s="181"/>
      <c r="AWV74" s="181"/>
      <c r="AWW74" s="181"/>
      <c r="AWX74" s="181"/>
      <c r="AWY74" s="181"/>
      <c r="AWZ74" s="181"/>
      <c r="AXA74" s="181"/>
      <c r="AXB74" s="181"/>
      <c r="AXC74" s="181"/>
      <c r="AXD74" s="181"/>
      <c r="AXE74" s="181"/>
      <c r="AXF74" s="181"/>
      <c r="AXG74" s="181"/>
      <c r="AXH74" s="181"/>
      <c r="AXI74" s="181"/>
      <c r="AXJ74" s="181"/>
      <c r="AXK74" s="181"/>
      <c r="AXL74" s="181"/>
      <c r="AXM74" s="181"/>
      <c r="AXN74" s="181"/>
      <c r="AXO74" s="181"/>
      <c r="AXP74" s="181"/>
      <c r="AXQ74" s="181"/>
      <c r="AXR74" s="181"/>
      <c r="AXS74" s="181"/>
      <c r="AXT74" s="181"/>
      <c r="AXU74" s="181"/>
      <c r="AXV74" s="181"/>
      <c r="AXW74" s="181"/>
      <c r="AXX74" s="181"/>
      <c r="AXY74" s="181"/>
      <c r="AXZ74" s="181"/>
      <c r="AYA74" s="181"/>
      <c r="AYB74" s="181"/>
      <c r="AYC74" s="181"/>
      <c r="AYD74" s="181"/>
      <c r="AYE74" s="181"/>
      <c r="AYF74" s="181"/>
      <c r="AYG74" s="181"/>
      <c r="AYH74" s="181"/>
      <c r="AYI74" s="181"/>
      <c r="AYJ74" s="181"/>
      <c r="AYK74" s="181"/>
      <c r="AYL74" s="181"/>
      <c r="AYM74" s="181"/>
      <c r="AYN74" s="181"/>
      <c r="AYO74" s="181"/>
      <c r="AYP74" s="181"/>
      <c r="AYQ74" s="181"/>
      <c r="AYR74" s="181"/>
      <c r="AYS74" s="181"/>
      <c r="AYT74" s="181"/>
      <c r="AYU74" s="181"/>
      <c r="AYV74" s="181"/>
      <c r="AYW74" s="181"/>
      <c r="AYX74" s="181"/>
      <c r="AYY74" s="181"/>
      <c r="AYZ74" s="181"/>
      <c r="AZA74" s="181"/>
      <c r="AZB74" s="181"/>
      <c r="AZC74" s="181"/>
      <c r="AZD74" s="181"/>
      <c r="AZE74" s="181"/>
      <c r="AZF74" s="181"/>
      <c r="AZG74" s="181"/>
      <c r="AZH74" s="181"/>
      <c r="AZI74" s="181"/>
      <c r="AZJ74" s="181"/>
      <c r="AZK74" s="181"/>
      <c r="AZL74" s="181"/>
      <c r="AZM74" s="181"/>
      <c r="AZN74" s="181"/>
      <c r="AZO74" s="181"/>
      <c r="AZP74" s="181"/>
      <c r="AZQ74" s="181"/>
      <c r="AZR74" s="181"/>
      <c r="AZS74" s="181"/>
      <c r="AZT74" s="181"/>
      <c r="AZU74" s="181"/>
      <c r="AZV74" s="181"/>
      <c r="AZW74" s="181"/>
      <c r="AZX74" s="181"/>
      <c r="AZY74" s="181"/>
      <c r="AZZ74" s="181"/>
      <c r="BAA74" s="181"/>
      <c r="BAB74" s="181"/>
      <c r="BAC74" s="181"/>
      <c r="BAD74" s="181"/>
      <c r="BAE74" s="181"/>
      <c r="BAF74" s="181"/>
      <c r="BAG74" s="181"/>
      <c r="BAH74" s="181"/>
      <c r="BAI74" s="181"/>
      <c r="BAJ74" s="181"/>
      <c r="BAK74" s="181"/>
      <c r="BAL74" s="181"/>
      <c r="BAM74" s="181"/>
      <c r="BAN74" s="181"/>
      <c r="BAO74" s="181"/>
      <c r="BAP74" s="181"/>
      <c r="BAQ74" s="181"/>
      <c r="BAR74" s="181"/>
      <c r="BAS74" s="181"/>
      <c r="BAT74" s="181"/>
      <c r="BAU74" s="181"/>
      <c r="BAV74" s="181"/>
      <c r="BAW74" s="181"/>
      <c r="BAX74" s="181"/>
      <c r="BAY74" s="181"/>
      <c r="BAZ74" s="181"/>
      <c r="BBA74" s="181"/>
      <c r="BBB74" s="181"/>
      <c r="BBC74" s="181"/>
      <c r="BBD74" s="181"/>
      <c r="BBE74" s="181"/>
      <c r="BBF74" s="181"/>
      <c r="BBG74" s="181"/>
      <c r="BBH74" s="181"/>
      <c r="BBI74" s="181"/>
      <c r="BBJ74" s="181"/>
      <c r="BBK74" s="181"/>
      <c r="BBL74" s="181"/>
      <c r="BBM74" s="181"/>
      <c r="BBN74" s="181"/>
      <c r="BBO74" s="181"/>
      <c r="BBP74" s="181"/>
      <c r="BBQ74" s="181"/>
      <c r="BBR74" s="181"/>
      <c r="BBS74" s="181"/>
      <c r="BBT74" s="181"/>
      <c r="BBU74" s="181"/>
      <c r="BBV74" s="181"/>
      <c r="BBW74" s="181"/>
      <c r="BBX74" s="181"/>
      <c r="BBY74" s="181"/>
      <c r="BBZ74" s="181"/>
      <c r="BCA74" s="181"/>
      <c r="BCB74" s="181"/>
      <c r="BCC74" s="181"/>
      <c r="BCD74" s="181"/>
      <c r="BCE74" s="181"/>
      <c r="BCF74" s="181"/>
      <c r="BCG74" s="181"/>
      <c r="BCH74" s="181"/>
      <c r="BCI74" s="181"/>
      <c r="BCJ74" s="181"/>
      <c r="BCK74" s="181"/>
      <c r="BCL74" s="181"/>
      <c r="BCM74" s="181"/>
      <c r="BCN74" s="181"/>
      <c r="BCO74" s="181"/>
      <c r="BCP74" s="181"/>
      <c r="BCQ74" s="181"/>
      <c r="BCR74" s="181"/>
      <c r="BCS74" s="181"/>
      <c r="BCT74" s="181"/>
      <c r="BCU74" s="181"/>
      <c r="BCV74" s="181"/>
      <c r="BCW74" s="181"/>
      <c r="BCX74" s="181"/>
      <c r="BCY74" s="181"/>
      <c r="BCZ74" s="181"/>
      <c r="BDA74" s="181"/>
      <c r="BDB74" s="181"/>
      <c r="BDC74" s="181"/>
      <c r="BDD74" s="181"/>
      <c r="BDE74" s="181"/>
      <c r="BDF74" s="181"/>
      <c r="BDG74" s="181"/>
      <c r="BDH74" s="181"/>
      <c r="BDI74" s="181"/>
      <c r="BDJ74" s="181"/>
      <c r="BDK74" s="181"/>
      <c r="BDL74" s="181"/>
      <c r="BDM74" s="181"/>
      <c r="BDN74" s="181"/>
      <c r="BDO74" s="181"/>
      <c r="BDP74" s="181"/>
      <c r="BDQ74" s="181"/>
      <c r="BDR74" s="181"/>
      <c r="BDS74" s="181"/>
      <c r="BDT74" s="181"/>
      <c r="BDU74" s="181"/>
      <c r="BDV74" s="181"/>
      <c r="BDW74" s="181"/>
      <c r="BDX74" s="181"/>
      <c r="BDY74" s="181"/>
      <c r="BDZ74" s="181"/>
      <c r="BEA74" s="181"/>
      <c r="BEB74" s="181"/>
      <c r="BEC74" s="181"/>
      <c r="BED74" s="181"/>
      <c r="BEE74" s="181"/>
      <c r="BEF74" s="181"/>
      <c r="BEG74" s="181"/>
      <c r="BEH74" s="181"/>
      <c r="BEI74" s="181"/>
      <c r="BEJ74" s="181"/>
      <c r="BEK74" s="181"/>
      <c r="BEL74" s="181"/>
      <c r="BEM74" s="181"/>
      <c r="BEN74" s="181"/>
      <c r="BEO74" s="181"/>
      <c r="BEP74" s="181"/>
      <c r="BEQ74" s="181"/>
      <c r="BER74" s="181"/>
      <c r="BES74" s="181"/>
      <c r="BET74" s="181"/>
      <c r="BEU74" s="181"/>
      <c r="BEV74" s="181"/>
      <c r="BEW74" s="181"/>
      <c r="BEX74" s="181"/>
      <c r="BEY74" s="181"/>
      <c r="BEZ74" s="181"/>
      <c r="BFA74" s="181"/>
      <c r="BFB74" s="181"/>
      <c r="BFC74" s="181"/>
      <c r="BFD74" s="181"/>
      <c r="BFE74" s="181"/>
      <c r="BFF74" s="181"/>
      <c r="BFG74" s="181"/>
      <c r="BFH74" s="181"/>
      <c r="BFI74" s="181"/>
      <c r="BFJ74" s="181"/>
      <c r="BFK74" s="181"/>
      <c r="BFL74" s="181"/>
      <c r="BFM74" s="181"/>
      <c r="BFN74" s="181"/>
      <c r="BFO74" s="181"/>
      <c r="BFP74" s="181"/>
      <c r="BFQ74" s="181"/>
      <c r="BFR74" s="181"/>
      <c r="BFS74" s="181"/>
      <c r="BFT74" s="181"/>
      <c r="BFU74" s="181"/>
      <c r="BFV74" s="181"/>
      <c r="BFW74" s="181"/>
      <c r="BFX74" s="181"/>
      <c r="BFY74" s="181"/>
      <c r="BFZ74" s="181"/>
      <c r="BGA74" s="181"/>
      <c r="BGB74" s="181"/>
      <c r="BGC74" s="181"/>
      <c r="BGD74" s="181"/>
      <c r="BGE74" s="181"/>
      <c r="BGF74" s="181"/>
      <c r="BGG74" s="181"/>
      <c r="BGH74" s="181"/>
      <c r="BGI74" s="181"/>
      <c r="BGJ74" s="181"/>
      <c r="BGK74" s="181"/>
      <c r="BGL74" s="181"/>
      <c r="BGM74" s="181"/>
      <c r="BGN74" s="181"/>
      <c r="BGO74" s="181"/>
      <c r="BGP74" s="181"/>
      <c r="BGQ74" s="181"/>
      <c r="BGR74" s="181"/>
      <c r="BGS74" s="181"/>
      <c r="BGT74" s="181"/>
      <c r="BGU74" s="181"/>
      <c r="BGV74" s="181"/>
      <c r="BGW74" s="181"/>
      <c r="BGX74" s="181"/>
      <c r="BGY74" s="181"/>
      <c r="BGZ74" s="181"/>
      <c r="BHA74" s="181"/>
      <c r="BHB74" s="181"/>
      <c r="BHC74" s="181"/>
      <c r="BHD74" s="181"/>
      <c r="BHE74" s="181"/>
      <c r="BHF74" s="181"/>
      <c r="BHG74" s="181"/>
      <c r="BHH74" s="181"/>
      <c r="BHI74" s="181"/>
      <c r="BHJ74" s="181"/>
      <c r="BHK74" s="181"/>
      <c r="BHL74" s="181"/>
      <c r="BHM74" s="181"/>
      <c r="BHN74" s="181"/>
      <c r="BHO74" s="181"/>
      <c r="BHP74" s="181"/>
      <c r="BHQ74" s="181"/>
      <c r="BHR74" s="181"/>
      <c r="BHS74" s="181"/>
      <c r="BHT74" s="181"/>
      <c r="BHU74" s="181"/>
      <c r="BHV74" s="181"/>
      <c r="BHW74" s="181"/>
      <c r="BHX74" s="181"/>
      <c r="BHY74" s="181"/>
      <c r="BHZ74" s="181"/>
      <c r="BIA74" s="181"/>
      <c r="BIB74" s="181"/>
      <c r="BIC74" s="181"/>
    </row>
    <row r="75" spans="1:1589" ht="31.5" x14ac:dyDescent="0.25">
      <c r="A75" s="260"/>
      <c r="B75" s="259"/>
      <c r="C75" s="152" t="s">
        <v>29</v>
      </c>
      <c r="D75" s="113">
        <v>10145.290000000001</v>
      </c>
      <c r="E75" s="113">
        <v>56.13</v>
      </c>
      <c r="F75" s="113">
        <v>56.13</v>
      </c>
      <c r="G75" s="169"/>
      <c r="H75" s="168"/>
      <c r="I75" s="168"/>
      <c r="J75" s="168"/>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81"/>
      <c r="AP75" s="181"/>
      <c r="AQ75" s="181"/>
      <c r="AR75" s="182"/>
      <c r="AS75" s="181"/>
      <c r="AT75" s="181"/>
      <c r="AU75" s="181"/>
      <c r="AV75" s="181"/>
      <c r="AW75" s="181"/>
      <c r="AX75" s="181"/>
      <c r="AY75" s="181"/>
      <c r="AZ75" s="181"/>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1"/>
      <c r="BY75" s="181"/>
      <c r="BZ75" s="181"/>
      <c r="CA75" s="181"/>
      <c r="CB75" s="181"/>
      <c r="CC75" s="181"/>
      <c r="CD75" s="181"/>
      <c r="CE75" s="181"/>
      <c r="CF75" s="181"/>
      <c r="CG75" s="181"/>
      <c r="CH75" s="181"/>
      <c r="CI75" s="181"/>
      <c r="CJ75" s="181"/>
      <c r="CK75" s="181"/>
      <c r="CL75" s="181"/>
      <c r="CM75" s="181"/>
      <c r="CN75" s="181"/>
      <c r="CO75" s="181"/>
      <c r="CP75" s="181"/>
      <c r="CQ75" s="181"/>
      <c r="CR75" s="181"/>
      <c r="CS75" s="181"/>
      <c r="CT75" s="181"/>
      <c r="CU75" s="181"/>
      <c r="CV75" s="181"/>
      <c r="CW75" s="181"/>
      <c r="CX75" s="181"/>
      <c r="CY75" s="181"/>
      <c r="CZ75" s="181"/>
      <c r="DA75" s="181"/>
      <c r="DB75" s="181"/>
      <c r="DC75" s="181"/>
      <c r="DD75" s="181"/>
      <c r="DE75" s="181"/>
      <c r="DF75" s="181"/>
      <c r="DG75" s="181"/>
      <c r="DH75" s="181"/>
      <c r="DI75" s="181"/>
      <c r="DJ75" s="181"/>
      <c r="DK75" s="181"/>
      <c r="DL75" s="181"/>
      <c r="DM75" s="181"/>
      <c r="DN75" s="181"/>
      <c r="DO75" s="181"/>
      <c r="DP75" s="181"/>
      <c r="DQ75" s="181"/>
      <c r="DR75" s="181"/>
      <c r="DS75" s="181"/>
      <c r="DT75" s="181"/>
      <c r="DU75" s="181"/>
      <c r="DV75" s="181"/>
      <c r="DW75" s="181"/>
      <c r="DX75" s="181"/>
      <c r="DY75" s="181"/>
      <c r="DZ75" s="181"/>
      <c r="EA75" s="181"/>
      <c r="EB75" s="181"/>
      <c r="EC75" s="181"/>
      <c r="ED75" s="181"/>
      <c r="EE75" s="181"/>
      <c r="EF75" s="181"/>
      <c r="EG75" s="181"/>
      <c r="EH75" s="181"/>
      <c r="EI75" s="181"/>
      <c r="EJ75" s="181"/>
      <c r="EK75" s="181"/>
      <c r="EL75" s="181"/>
      <c r="EM75" s="181"/>
      <c r="EN75" s="181"/>
      <c r="EO75" s="181"/>
      <c r="EP75" s="181"/>
      <c r="EQ75" s="181"/>
      <c r="ER75" s="181"/>
      <c r="ES75" s="181"/>
      <c r="ET75" s="181"/>
      <c r="EU75" s="181"/>
      <c r="EV75" s="181"/>
      <c r="EW75" s="181"/>
      <c r="EX75" s="181"/>
      <c r="EY75" s="181"/>
      <c r="EZ75" s="181"/>
      <c r="FA75" s="181"/>
      <c r="FB75" s="181"/>
      <c r="FC75" s="181"/>
      <c r="FD75" s="181"/>
      <c r="FE75" s="181"/>
      <c r="FF75" s="181"/>
      <c r="FG75" s="181"/>
      <c r="FH75" s="181"/>
      <c r="FI75" s="181"/>
      <c r="FJ75" s="181"/>
      <c r="FK75" s="181"/>
      <c r="FL75" s="181"/>
      <c r="FM75" s="181"/>
      <c r="FN75" s="181"/>
      <c r="FO75" s="181"/>
      <c r="FP75" s="181"/>
      <c r="FQ75" s="181"/>
      <c r="FR75" s="181"/>
      <c r="FS75" s="181"/>
      <c r="FT75" s="181"/>
      <c r="FU75" s="181"/>
      <c r="FV75" s="181"/>
      <c r="FW75" s="181"/>
      <c r="FX75" s="181"/>
      <c r="FY75" s="181"/>
      <c r="FZ75" s="181"/>
      <c r="GA75" s="181"/>
      <c r="GB75" s="181"/>
      <c r="GC75" s="181"/>
      <c r="GD75" s="181"/>
      <c r="GE75" s="181"/>
      <c r="GF75" s="181"/>
      <c r="GG75" s="181"/>
      <c r="GH75" s="181"/>
      <c r="GI75" s="181"/>
      <c r="GJ75" s="181"/>
      <c r="GK75" s="181"/>
      <c r="GL75" s="181"/>
      <c r="GM75" s="181"/>
      <c r="GN75" s="181"/>
      <c r="GO75" s="181"/>
      <c r="GP75" s="181"/>
      <c r="GQ75" s="181"/>
      <c r="GR75" s="181"/>
      <c r="GS75" s="181"/>
      <c r="GT75" s="181"/>
      <c r="GU75" s="181"/>
      <c r="GV75" s="181"/>
      <c r="GW75" s="181"/>
      <c r="GX75" s="181"/>
      <c r="GY75" s="181"/>
      <c r="GZ75" s="181"/>
      <c r="HA75" s="181"/>
      <c r="HB75" s="181"/>
      <c r="HC75" s="181"/>
      <c r="HD75" s="181"/>
      <c r="HE75" s="181"/>
      <c r="HF75" s="181"/>
      <c r="HG75" s="181"/>
      <c r="HH75" s="181"/>
      <c r="HI75" s="181"/>
      <c r="HJ75" s="181"/>
      <c r="HK75" s="181"/>
      <c r="HL75" s="181"/>
      <c r="HM75" s="181"/>
      <c r="HN75" s="181"/>
      <c r="HO75" s="181"/>
      <c r="HP75" s="181"/>
      <c r="HQ75" s="181"/>
      <c r="HR75" s="181"/>
      <c r="HS75" s="181"/>
      <c r="HT75" s="181"/>
      <c r="HU75" s="181"/>
      <c r="HV75" s="181"/>
      <c r="HW75" s="181"/>
      <c r="HX75" s="181"/>
      <c r="HY75" s="181"/>
      <c r="HZ75" s="181"/>
      <c r="IA75" s="181"/>
      <c r="IB75" s="181"/>
      <c r="IC75" s="181"/>
      <c r="ID75" s="181"/>
      <c r="IE75" s="181"/>
      <c r="IF75" s="181"/>
      <c r="IG75" s="181"/>
      <c r="IH75" s="181"/>
      <c r="II75" s="181"/>
      <c r="IJ75" s="181"/>
      <c r="IK75" s="181"/>
      <c r="IL75" s="181"/>
      <c r="IM75" s="181"/>
      <c r="IN75" s="181"/>
      <c r="IO75" s="181"/>
      <c r="IP75" s="181"/>
      <c r="IQ75" s="181"/>
      <c r="IR75" s="181"/>
      <c r="IS75" s="181"/>
      <c r="IT75" s="181"/>
      <c r="IU75" s="181"/>
      <c r="IV75" s="181"/>
      <c r="IW75" s="181"/>
      <c r="IX75" s="181"/>
      <c r="IY75" s="181"/>
      <c r="IZ75" s="181"/>
      <c r="JA75" s="181"/>
      <c r="JB75" s="181"/>
      <c r="JC75" s="181"/>
      <c r="JD75" s="181"/>
      <c r="JE75" s="181"/>
      <c r="JF75" s="181"/>
      <c r="JG75" s="181"/>
      <c r="JH75" s="181"/>
      <c r="JI75" s="181"/>
      <c r="JJ75" s="181"/>
      <c r="JK75" s="181"/>
      <c r="JL75" s="181"/>
      <c r="JM75" s="181"/>
      <c r="JN75" s="181"/>
      <c r="JO75" s="181"/>
      <c r="JP75" s="181"/>
      <c r="JQ75" s="181"/>
      <c r="JR75" s="181"/>
      <c r="JS75" s="181"/>
      <c r="JT75" s="181"/>
      <c r="JU75" s="181"/>
      <c r="JV75" s="181"/>
      <c r="JW75" s="181"/>
      <c r="JX75" s="181"/>
      <c r="JY75" s="181"/>
      <c r="JZ75" s="181"/>
      <c r="KA75" s="181"/>
      <c r="KB75" s="181"/>
      <c r="KC75" s="181"/>
      <c r="KD75" s="181"/>
      <c r="KE75" s="181"/>
      <c r="KF75" s="181"/>
      <c r="KG75" s="181"/>
      <c r="KH75" s="181"/>
      <c r="KI75" s="181"/>
      <c r="KJ75" s="181"/>
      <c r="KK75" s="181"/>
      <c r="KL75" s="181"/>
      <c r="KM75" s="181"/>
      <c r="KN75" s="181"/>
      <c r="KO75" s="181"/>
      <c r="KP75" s="181"/>
      <c r="KQ75" s="181"/>
      <c r="KR75" s="181"/>
      <c r="KS75" s="181"/>
      <c r="KT75" s="181"/>
      <c r="KU75" s="181"/>
      <c r="KV75" s="181"/>
      <c r="KW75" s="181"/>
      <c r="KX75" s="181"/>
      <c r="KY75" s="181"/>
      <c r="KZ75" s="181"/>
      <c r="LA75" s="181"/>
      <c r="LB75" s="181"/>
      <c r="LC75" s="181"/>
      <c r="LD75" s="181"/>
      <c r="LE75" s="181"/>
      <c r="LF75" s="181"/>
      <c r="LG75" s="181"/>
      <c r="LH75" s="181"/>
      <c r="LI75" s="181"/>
      <c r="LJ75" s="181"/>
      <c r="LK75" s="181"/>
      <c r="LL75" s="181"/>
      <c r="LM75" s="181"/>
      <c r="LN75" s="181"/>
      <c r="LO75" s="181"/>
      <c r="LP75" s="181"/>
      <c r="LQ75" s="181"/>
      <c r="LR75" s="181"/>
      <c r="LS75" s="181"/>
      <c r="LT75" s="181"/>
      <c r="LU75" s="181"/>
      <c r="LV75" s="181"/>
      <c r="LW75" s="181"/>
      <c r="LX75" s="181"/>
      <c r="LY75" s="181"/>
      <c r="LZ75" s="181"/>
      <c r="MA75" s="181"/>
      <c r="MB75" s="181"/>
      <c r="MC75" s="181"/>
      <c r="MD75" s="181"/>
      <c r="ME75" s="181"/>
      <c r="MF75" s="181"/>
      <c r="MG75" s="181"/>
      <c r="MH75" s="181"/>
      <c r="MI75" s="181"/>
      <c r="MJ75" s="181"/>
      <c r="MK75" s="181"/>
      <c r="ML75" s="181"/>
      <c r="MM75" s="181"/>
      <c r="MN75" s="181"/>
      <c r="MO75" s="181"/>
      <c r="MP75" s="181"/>
      <c r="MQ75" s="181"/>
      <c r="MR75" s="181"/>
      <c r="MS75" s="181"/>
      <c r="MT75" s="181"/>
      <c r="MU75" s="181"/>
      <c r="MV75" s="181"/>
      <c r="MW75" s="181"/>
      <c r="MX75" s="181"/>
      <c r="MY75" s="181"/>
      <c r="MZ75" s="181"/>
      <c r="NA75" s="181"/>
      <c r="NB75" s="181"/>
      <c r="NC75" s="181"/>
      <c r="ND75" s="181"/>
      <c r="NE75" s="181"/>
      <c r="NF75" s="181"/>
      <c r="NG75" s="181"/>
      <c r="NH75" s="181"/>
      <c r="NI75" s="181"/>
      <c r="NJ75" s="181"/>
      <c r="NK75" s="181"/>
      <c r="NL75" s="181"/>
      <c r="NM75" s="181"/>
      <c r="NN75" s="181"/>
      <c r="NO75" s="181"/>
      <c r="NP75" s="181"/>
      <c r="NQ75" s="181"/>
      <c r="NR75" s="181"/>
      <c r="NS75" s="181"/>
      <c r="NT75" s="181"/>
      <c r="NU75" s="181"/>
      <c r="NV75" s="181"/>
      <c r="NW75" s="181"/>
      <c r="NX75" s="181"/>
      <c r="NY75" s="181"/>
      <c r="NZ75" s="181"/>
      <c r="OA75" s="181"/>
      <c r="OB75" s="181"/>
      <c r="OC75" s="181"/>
      <c r="OD75" s="181"/>
      <c r="OE75" s="181"/>
      <c r="OF75" s="181"/>
      <c r="OG75" s="181"/>
      <c r="OH75" s="181"/>
      <c r="OI75" s="181"/>
      <c r="OJ75" s="181"/>
      <c r="OK75" s="181"/>
      <c r="OL75" s="181"/>
      <c r="OM75" s="181"/>
      <c r="ON75" s="181"/>
      <c r="OO75" s="181"/>
      <c r="OP75" s="181"/>
      <c r="OQ75" s="181"/>
      <c r="OR75" s="181"/>
      <c r="OS75" s="181"/>
      <c r="OT75" s="181"/>
      <c r="OU75" s="181"/>
      <c r="OV75" s="181"/>
      <c r="OW75" s="181"/>
      <c r="OX75" s="181"/>
      <c r="OY75" s="181"/>
      <c r="OZ75" s="181"/>
      <c r="PA75" s="181"/>
      <c r="PB75" s="181"/>
      <c r="PC75" s="181"/>
      <c r="PD75" s="181"/>
      <c r="PE75" s="181"/>
      <c r="PF75" s="181"/>
      <c r="PG75" s="181"/>
      <c r="PH75" s="181"/>
      <c r="PI75" s="181"/>
      <c r="PJ75" s="181"/>
      <c r="PK75" s="181"/>
      <c r="PL75" s="181"/>
      <c r="PM75" s="181"/>
      <c r="PN75" s="181"/>
      <c r="PO75" s="181"/>
      <c r="PP75" s="181"/>
      <c r="PQ75" s="181"/>
      <c r="PR75" s="181"/>
      <c r="PS75" s="181"/>
      <c r="PT75" s="181"/>
      <c r="PU75" s="181"/>
      <c r="PV75" s="181"/>
      <c r="PW75" s="181"/>
      <c r="PX75" s="181"/>
      <c r="PY75" s="181"/>
      <c r="PZ75" s="181"/>
      <c r="QA75" s="181"/>
      <c r="QB75" s="181"/>
      <c r="QC75" s="181"/>
      <c r="QD75" s="181"/>
      <c r="QE75" s="181"/>
      <c r="QF75" s="181"/>
      <c r="QG75" s="181"/>
      <c r="QH75" s="181"/>
      <c r="QI75" s="181"/>
      <c r="QJ75" s="181"/>
      <c r="QK75" s="181"/>
      <c r="QL75" s="181"/>
      <c r="QM75" s="181"/>
      <c r="QN75" s="181"/>
      <c r="QO75" s="181"/>
      <c r="QP75" s="181"/>
      <c r="QQ75" s="181"/>
      <c r="QR75" s="181"/>
      <c r="QS75" s="181"/>
      <c r="QT75" s="181"/>
      <c r="QU75" s="181"/>
      <c r="QV75" s="181"/>
      <c r="QW75" s="181"/>
      <c r="QX75" s="181"/>
      <c r="QY75" s="181"/>
      <c r="QZ75" s="181"/>
      <c r="RA75" s="181"/>
      <c r="RB75" s="181"/>
      <c r="RC75" s="181"/>
      <c r="RD75" s="181"/>
      <c r="RE75" s="181"/>
      <c r="RF75" s="181"/>
      <c r="RG75" s="181"/>
      <c r="RH75" s="181"/>
      <c r="RI75" s="181"/>
      <c r="RJ75" s="181"/>
      <c r="RK75" s="181"/>
      <c r="RL75" s="181"/>
      <c r="RM75" s="181"/>
      <c r="RN75" s="181"/>
      <c r="RO75" s="181"/>
      <c r="RP75" s="181"/>
      <c r="RQ75" s="181"/>
      <c r="RR75" s="181"/>
      <c r="RS75" s="181"/>
      <c r="RT75" s="181"/>
      <c r="RU75" s="181"/>
      <c r="RV75" s="181"/>
      <c r="RW75" s="181"/>
      <c r="RX75" s="181"/>
      <c r="RY75" s="181"/>
      <c r="RZ75" s="181"/>
      <c r="SA75" s="181"/>
      <c r="SB75" s="181"/>
      <c r="SC75" s="181"/>
      <c r="SD75" s="181"/>
      <c r="SE75" s="181"/>
      <c r="SF75" s="181"/>
      <c r="SG75" s="181"/>
      <c r="SH75" s="181"/>
      <c r="SI75" s="181"/>
      <c r="SJ75" s="181"/>
      <c r="SK75" s="181"/>
      <c r="SL75" s="181"/>
      <c r="SM75" s="181"/>
      <c r="SN75" s="181"/>
      <c r="SO75" s="181"/>
      <c r="SP75" s="181"/>
      <c r="SQ75" s="181"/>
      <c r="SR75" s="181"/>
      <c r="SS75" s="181"/>
      <c r="ST75" s="181"/>
      <c r="SU75" s="181"/>
      <c r="SV75" s="181"/>
      <c r="SW75" s="181"/>
      <c r="SX75" s="181"/>
      <c r="SY75" s="181"/>
      <c r="SZ75" s="181"/>
      <c r="TA75" s="181"/>
      <c r="TB75" s="181"/>
      <c r="TC75" s="181"/>
      <c r="TD75" s="181"/>
      <c r="TE75" s="181"/>
      <c r="TF75" s="181"/>
      <c r="TG75" s="181"/>
      <c r="TH75" s="181"/>
      <c r="TI75" s="181"/>
      <c r="TJ75" s="181"/>
      <c r="TK75" s="181"/>
      <c r="TL75" s="181"/>
      <c r="TM75" s="181"/>
      <c r="TN75" s="181"/>
      <c r="TO75" s="181"/>
      <c r="TP75" s="181"/>
      <c r="TQ75" s="181"/>
      <c r="TR75" s="181"/>
      <c r="TS75" s="181"/>
      <c r="TT75" s="181"/>
      <c r="TU75" s="181"/>
      <c r="TV75" s="181"/>
      <c r="TW75" s="181"/>
      <c r="TX75" s="181"/>
      <c r="TY75" s="181"/>
      <c r="TZ75" s="181"/>
      <c r="UA75" s="181"/>
      <c r="UB75" s="181"/>
      <c r="UC75" s="181"/>
      <c r="UD75" s="181"/>
      <c r="UE75" s="181"/>
      <c r="UF75" s="181"/>
      <c r="UG75" s="181"/>
      <c r="UH75" s="181"/>
      <c r="UI75" s="181"/>
      <c r="UJ75" s="181"/>
      <c r="UK75" s="181"/>
      <c r="UL75" s="181"/>
      <c r="UM75" s="181"/>
      <c r="UN75" s="181"/>
      <c r="UO75" s="181"/>
      <c r="UP75" s="181"/>
      <c r="UQ75" s="181"/>
      <c r="UR75" s="181"/>
      <c r="US75" s="181"/>
      <c r="UT75" s="181"/>
      <c r="UU75" s="181"/>
      <c r="UV75" s="181"/>
      <c r="UW75" s="181"/>
      <c r="UX75" s="181"/>
      <c r="UY75" s="181"/>
      <c r="UZ75" s="181"/>
      <c r="VA75" s="181"/>
      <c r="VB75" s="181"/>
      <c r="VC75" s="181"/>
      <c r="VD75" s="181"/>
      <c r="VE75" s="181"/>
      <c r="VF75" s="181"/>
      <c r="VG75" s="181"/>
      <c r="VH75" s="181"/>
      <c r="VI75" s="181"/>
      <c r="VJ75" s="181"/>
      <c r="VK75" s="181"/>
      <c r="VL75" s="181"/>
      <c r="VM75" s="181"/>
      <c r="VN75" s="181"/>
      <c r="VO75" s="181"/>
      <c r="VP75" s="181"/>
      <c r="VQ75" s="181"/>
      <c r="VR75" s="181"/>
      <c r="VS75" s="181"/>
      <c r="VT75" s="181"/>
      <c r="VU75" s="181"/>
      <c r="VV75" s="181"/>
      <c r="VW75" s="181"/>
      <c r="VX75" s="181"/>
      <c r="VY75" s="181"/>
      <c r="VZ75" s="181"/>
      <c r="WA75" s="181"/>
      <c r="WB75" s="181"/>
      <c r="WC75" s="181"/>
      <c r="WD75" s="181"/>
      <c r="WE75" s="181"/>
      <c r="WF75" s="181"/>
      <c r="WG75" s="181"/>
      <c r="WH75" s="181"/>
      <c r="WI75" s="181"/>
      <c r="WJ75" s="181"/>
      <c r="WK75" s="181"/>
      <c r="WL75" s="181"/>
      <c r="WM75" s="181"/>
      <c r="WN75" s="181"/>
      <c r="WO75" s="181"/>
      <c r="WP75" s="181"/>
      <c r="WQ75" s="181"/>
      <c r="WR75" s="181"/>
      <c r="WS75" s="181"/>
      <c r="WT75" s="181"/>
      <c r="WU75" s="181"/>
      <c r="WV75" s="181"/>
      <c r="WW75" s="181"/>
      <c r="WX75" s="181"/>
      <c r="WY75" s="181"/>
      <c r="WZ75" s="181"/>
      <c r="XA75" s="181"/>
      <c r="XB75" s="181"/>
      <c r="XC75" s="181"/>
      <c r="XD75" s="181"/>
      <c r="XE75" s="181"/>
      <c r="XF75" s="181"/>
      <c r="XG75" s="181"/>
      <c r="XH75" s="181"/>
      <c r="XI75" s="181"/>
      <c r="XJ75" s="181"/>
      <c r="XK75" s="181"/>
      <c r="XL75" s="181"/>
      <c r="XM75" s="181"/>
      <c r="XN75" s="181"/>
      <c r="XO75" s="181"/>
      <c r="XP75" s="181"/>
      <c r="XQ75" s="181"/>
      <c r="XR75" s="181"/>
      <c r="XS75" s="181"/>
      <c r="XT75" s="181"/>
      <c r="XU75" s="181"/>
      <c r="XV75" s="181"/>
      <c r="XW75" s="181"/>
      <c r="XX75" s="181"/>
      <c r="XY75" s="181"/>
      <c r="XZ75" s="181"/>
      <c r="YA75" s="181"/>
      <c r="YB75" s="181"/>
      <c r="YC75" s="181"/>
      <c r="YD75" s="181"/>
      <c r="YE75" s="181"/>
      <c r="YF75" s="181"/>
      <c r="YG75" s="181"/>
      <c r="YH75" s="181"/>
      <c r="YI75" s="181"/>
      <c r="YJ75" s="181"/>
      <c r="YK75" s="181"/>
      <c r="YL75" s="181"/>
      <c r="YM75" s="181"/>
      <c r="YN75" s="181"/>
      <c r="YO75" s="181"/>
      <c r="YP75" s="181"/>
      <c r="YQ75" s="181"/>
      <c r="YR75" s="181"/>
      <c r="YS75" s="181"/>
      <c r="YT75" s="181"/>
      <c r="YU75" s="181"/>
      <c r="YV75" s="181"/>
      <c r="YW75" s="181"/>
      <c r="YX75" s="181"/>
      <c r="YY75" s="181"/>
      <c r="YZ75" s="181"/>
      <c r="ZA75" s="181"/>
      <c r="ZB75" s="181"/>
      <c r="ZC75" s="181"/>
      <c r="ZD75" s="181"/>
      <c r="ZE75" s="181"/>
      <c r="ZF75" s="181"/>
      <c r="ZG75" s="181"/>
      <c r="ZH75" s="181"/>
      <c r="ZI75" s="181"/>
      <c r="ZJ75" s="181"/>
      <c r="ZK75" s="181"/>
      <c r="ZL75" s="181"/>
      <c r="ZM75" s="181"/>
      <c r="ZN75" s="181"/>
      <c r="ZO75" s="181"/>
      <c r="ZP75" s="181"/>
      <c r="ZQ75" s="181"/>
      <c r="ZR75" s="181"/>
      <c r="ZS75" s="181"/>
      <c r="ZT75" s="181"/>
      <c r="ZU75" s="181"/>
      <c r="ZV75" s="181"/>
      <c r="ZW75" s="181"/>
      <c r="ZX75" s="181"/>
      <c r="ZY75" s="181"/>
      <c r="ZZ75" s="181"/>
      <c r="AAA75" s="181"/>
      <c r="AAB75" s="181"/>
      <c r="AAC75" s="181"/>
      <c r="AAD75" s="181"/>
      <c r="AAE75" s="181"/>
      <c r="AAF75" s="181"/>
      <c r="AAG75" s="181"/>
      <c r="AAH75" s="181"/>
      <c r="AAI75" s="181"/>
      <c r="AAJ75" s="181"/>
      <c r="AAK75" s="181"/>
      <c r="AAL75" s="181"/>
      <c r="AAM75" s="181"/>
      <c r="AAN75" s="181"/>
      <c r="AAO75" s="181"/>
      <c r="AAP75" s="181"/>
      <c r="AAQ75" s="181"/>
      <c r="AAR75" s="181"/>
      <c r="AAS75" s="181"/>
      <c r="AAT75" s="181"/>
      <c r="AAU75" s="181"/>
      <c r="AAV75" s="181"/>
      <c r="AAW75" s="181"/>
      <c r="AAX75" s="181"/>
      <c r="AAY75" s="181"/>
      <c r="AAZ75" s="181"/>
      <c r="ABA75" s="181"/>
      <c r="ABB75" s="181"/>
      <c r="ABC75" s="181"/>
      <c r="ABD75" s="181"/>
      <c r="ABE75" s="181"/>
      <c r="ABF75" s="181"/>
      <c r="ABG75" s="181"/>
      <c r="ABH75" s="181"/>
      <c r="ABI75" s="181"/>
      <c r="ABJ75" s="181"/>
      <c r="ABK75" s="181"/>
      <c r="ABL75" s="181"/>
      <c r="ABM75" s="181"/>
      <c r="ABN75" s="181"/>
      <c r="ABO75" s="181"/>
      <c r="ABP75" s="181"/>
      <c r="ABQ75" s="181"/>
      <c r="ABR75" s="181"/>
      <c r="ABS75" s="181"/>
      <c r="ABT75" s="181"/>
      <c r="ABU75" s="181"/>
      <c r="ABV75" s="181"/>
      <c r="ABW75" s="181"/>
      <c r="ABX75" s="181"/>
      <c r="ABY75" s="181"/>
      <c r="ABZ75" s="181"/>
      <c r="ACA75" s="181"/>
      <c r="ACB75" s="181"/>
      <c r="ACC75" s="181"/>
      <c r="ACD75" s="181"/>
      <c r="ACE75" s="181"/>
      <c r="ACF75" s="181"/>
      <c r="ACG75" s="181"/>
      <c r="ACH75" s="181"/>
      <c r="ACI75" s="181"/>
      <c r="ACJ75" s="181"/>
      <c r="ACK75" s="181"/>
      <c r="ACL75" s="181"/>
      <c r="ACM75" s="181"/>
      <c r="ACN75" s="181"/>
      <c r="ACO75" s="181"/>
      <c r="ACP75" s="181"/>
      <c r="ACQ75" s="181"/>
      <c r="ACR75" s="181"/>
      <c r="ACS75" s="181"/>
      <c r="ACT75" s="181"/>
      <c r="ACU75" s="181"/>
      <c r="ACV75" s="181"/>
      <c r="ACW75" s="181"/>
      <c r="ACX75" s="181"/>
      <c r="ACY75" s="181"/>
      <c r="ACZ75" s="181"/>
      <c r="ADA75" s="181"/>
      <c r="ADB75" s="181"/>
      <c r="ADC75" s="181"/>
      <c r="ADD75" s="181"/>
      <c r="ADE75" s="181"/>
      <c r="ADF75" s="181"/>
      <c r="ADG75" s="181"/>
      <c r="ADH75" s="181"/>
      <c r="ADI75" s="181"/>
      <c r="ADJ75" s="181"/>
      <c r="ADK75" s="181"/>
      <c r="ADL75" s="181"/>
      <c r="ADM75" s="181"/>
      <c r="ADN75" s="181"/>
      <c r="ADO75" s="181"/>
      <c r="ADP75" s="181"/>
      <c r="ADQ75" s="181"/>
      <c r="ADR75" s="181"/>
      <c r="ADS75" s="181"/>
      <c r="ADT75" s="181"/>
      <c r="ADU75" s="181"/>
      <c r="ADV75" s="181"/>
      <c r="ADW75" s="181"/>
      <c r="ADX75" s="181"/>
      <c r="ADY75" s="181"/>
      <c r="ADZ75" s="181"/>
      <c r="AEA75" s="181"/>
      <c r="AEB75" s="181"/>
      <c r="AEC75" s="181"/>
      <c r="AED75" s="181"/>
      <c r="AEE75" s="181"/>
      <c r="AEF75" s="181"/>
      <c r="AEG75" s="181"/>
      <c r="AEH75" s="181"/>
      <c r="AEI75" s="181"/>
      <c r="AEJ75" s="181"/>
      <c r="AEK75" s="181"/>
      <c r="AEL75" s="181"/>
      <c r="AEM75" s="181"/>
      <c r="AEN75" s="181"/>
      <c r="AEO75" s="181"/>
      <c r="AEP75" s="181"/>
      <c r="AEQ75" s="181"/>
      <c r="AER75" s="181"/>
      <c r="AES75" s="181"/>
      <c r="AET75" s="181"/>
      <c r="AEU75" s="181"/>
      <c r="AEV75" s="181"/>
      <c r="AEW75" s="181"/>
      <c r="AEX75" s="181"/>
      <c r="AEY75" s="181"/>
      <c r="AEZ75" s="181"/>
      <c r="AFA75" s="181"/>
      <c r="AFB75" s="181"/>
      <c r="AFC75" s="181"/>
      <c r="AFD75" s="181"/>
      <c r="AFE75" s="181"/>
      <c r="AFF75" s="181"/>
      <c r="AFG75" s="181"/>
      <c r="AFH75" s="181"/>
      <c r="AFI75" s="181"/>
      <c r="AFJ75" s="181"/>
      <c r="AFK75" s="181"/>
      <c r="AFL75" s="181"/>
      <c r="AFM75" s="181"/>
      <c r="AFN75" s="181"/>
      <c r="AFO75" s="181"/>
      <c r="AFP75" s="181"/>
      <c r="AFQ75" s="181"/>
      <c r="AFR75" s="181"/>
      <c r="AFS75" s="181"/>
      <c r="AFT75" s="181"/>
      <c r="AFU75" s="181"/>
      <c r="AFV75" s="181"/>
      <c r="AFW75" s="181"/>
      <c r="AFX75" s="181"/>
      <c r="AFY75" s="181"/>
      <c r="AFZ75" s="181"/>
      <c r="AGA75" s="181"/>
      <c r="AGB75" s="181"/>
      <c r="AGC75" s="181"/>
      <c r="AGD75" s="181"/>
      <c r="AGE75" s="181"/>
      <c r="AGF75" s="181"/>
      <c r="AGG75" s="181"/>
      <c r="AGH75" s="181"/>
      <c r="AGI75" s="181"/>
      <c r="AGJ75" s="181"/>
      <c r="AGK75" s="181"/>
      <c r="AGL75" s="181"/>
      <c r="AGM75" s="181"/>
      <c r="AGN75" s="181"/>
      <c r="AGO75" s="181"/>
      <c r="AGP75" s="181"/>
      <c r="AGQ75" s="181"/>
      <c r="AGR75" s="181"/>
      <c r="AGS75" s="181"/>
      <c r="AGT75" s="181"/>
      <c r="AGU75" s="181"/>
      <c r="AGV75" s="181"/>
      <c r="AGW75" s="181"/>
      <c r="AGX75" s="181"/>
      <c r="AGY75" s="181"/>
      <c r="AGZ75" s="181"/>
      <c r="AHA75" s="181"/>
      <c r="AHB75" s="181"/>
      <c r="AHC75" s="181"/>
      <c r="AHD75" s="181"/>
      <c r="AHE75" s="181"/>
      <c r="AHF75" s="181"/>
      <c r="AHG75" s="181"/>
      <c r="AHH75" s="181"/>
      <c r="AHI75" s="181"/>
      <c r="AHJ75" s="181"/>
      <c r="AHK75" s="181"/>
      <c r="AHL75" s="181"/>
      <c r="AHM75" s="181"/>
      <c r="AHN75" s="181"/>
      <c r="AHO75" s="181"/>
      <c r="AHP75" s="181"/>
      <c r="AHQ75" s="181"/>
      <c r="AHR75" s="181"/>
      <c r="AHS75" s="181"/>
      <c r="AHT75" s="181"/>
      <c r="AHU75" s="181"/>
      <c r="AHV75" s="181"/>
      <c r="AHW75" s="181"/>
      <c r="AHX75" s="181"/>
      <c r="AHY75" s="181"/>
      <c r="AHZ75" s="181"/>
      <c r="AIA75" s="181"/>
      <c r="AIB75" s="181"/>
      <c r="AIC75" s="181"/>
      <c r="AID75" s="181"/>
      <c r="AIE75" s="181"/>
      <c r="AIF75" s="181"/>
      <c r="AIG75" s="181"/>
      <c r="AIH75" s="181"/>
      <c r="AII75" s="181"/>
      <c r="AIJ75" s="181"/>
      <c r="AIK75" s="181"/>
      <c r="AIL75" s="181"/>
      <c r="AIM75" s="181"/>
      <c r="AIN75" s="181"/>
      <c r="AIO75" s="181"/>
      <c r="AIP75" s="181"/>
      <c r="AIQ75" s="181"/>
      <c r="AIR75" s="181"/>
      <c r="AIS75" s="181"/>
      <c r="AIT75" s="181"/>
      <c r="AIU75" s="181"/>
      <c r="AIV75" s="181"/>
      <c r="AIW75" s="181"/>
      <c r="AIX75" s="181"/>
      <c r="AIY75" s="181"/>
      <c r="AIZ75" s="181"/>
      <c r="AJA75" s="181"/>
      <c r="AJB75" s="181"/>
      <c r="AJC75" s="181"/>
      <c r="AJD75" s="181"/>
      <c r="AJE75" s="181"/>
      <c r="AJF75" s="181"/>
      <c r="AJG75" s="181"/>
      <c r="AJH75" s="181"/>
      <c r="AJI75" s="181"/>
      <c r="AJJ75" s="181"/>
      <c r="AJK75" s="181"/>
      <c r="AJL75" s="181"/>
      <c r="AJM75" s="181"/>
      <c r="AJN75" s="181"/>
      <c r="AJO75" s="181"/>
      <c r="AJP75" s="181"/>
      <c r="AJQ75" s="181"/>
      <c r="AJR75" s="181"/>
      <c r="AJS75" s="181"/>
      <c r="AJT75" s="181"/>
      <c r="AJU75" s="181"/>
      <c r="AJV75" s="181"/>
      <c r="AJW75" s="181"/>
      <c r="AJX75" s="181"/>
      <c r="AJY75" s="181"/>
      <c r="AJZ75" s="181"/>
      <c r="AKA75" s="181"/>
      <c r="AKB75" s="181"/>
      <c r="AKC75" s="181"/>
      <c r="AKD75" s="181"/>
      <c r="AKE75" s="181"/>
      <c r="AKF75" s="181"/>
      <c r="AKG75" s="181"/>
      <c r="AKH75" s="181"/>
      <c r="AKI75" s="181"/>
      <c r="AKJ75" s="181"/>
      <c r="AKK75" s="181"/>
      <c r="AKL75" s="181"/>
      <c r="AKM75" s="181"/>
      <c r="AKN75" s="181"/>
      <c r="AKO75" s="181"/>
      <c r="AKP75" s="181"/>
      <c r="AKQ75" s="181"/>
      <c r="AKR75" s="181"/>
      <c r="AKS75" s="181"/>
      <c r="AKT75" s="181"/>
      <c r="AKU75" s="181"/>
      <c r="AKV75" s="181"/>
      <c r="AKW75" s="181"/>
      <c r="AKX75" s="181"/>
      <c r="AKY75" s="181"/>
      <c r="AKZ75" s="181"/>
      <c r="ALA75" s="181"/>
      <c r="ALB75" s="181"/>
      <c r="ALC75" s="181"/>
      <c r="ALD75" s="181"/>
      <c r="ALE75" s="181"/>
      <c r="ALF75" s="181"/>
      <c r="ALG75" s="181"/>
      <c r="ALH75" s="181"/>
      <c r="ALI75" s="181"/>
      <c r="ALJ75" s="181"/>
      <c r="ALK75" s="181"/>
      <c r="ALL75" s="181"/>
      <c r="ALM75" s="181"/>
      <c r="ALN75" s="181"/>
      <c r="ALO75" s="181"/>
      <c r="ALP75" s="181"/>
      <c r="ALQ75" s="181"/>
      <c r="ALR75" s="181"/>
      <c r="ALS75" s="181"/>
      <c r="ALT75" s="181"/>
      <c r="ALU75" s="181"/>
      <c r="ALV75" s="181"/>
      <c r="ALW75" s="181"/>
      <c r="ALX75" s="181"/>
      <c r="ALY75" s="181"/>
      <c r="ALZ75" s="181"/>
      <c r="AMA75" s="181"/>
      <c r="AMB75" s="181"/>
      <c r="AMC75" s="181"/>
      <c r="AMD75" s="181"/>
      <c r="AME75" s="181"/>
      <c r="AMF75" s="181"/>
      <c r="AMG75" s="181"/>
      <c r="AMH75" s="181"/>
      <c r="AMI75" s="181"/>
      <c r="AMJ75" s="181"/>
      <c r="AMK75" s="181"/>
      <c r="AML75" s="181"/>
      <c r="AMM75" s="181"/>
      <c r="AMN75" s="181"/>
      <c r="AMO75" s="181"/>
      <c r="AMP75" s="181"/>
      <c r="AMQ75" s="181"/>
      <c r="AMR75" s="181"/>
      <c r="AMS75" s="181"/>
      <c r="AMT75" s="181"/>
      <c r="AMU75" s="181"/>
      <c r="AMV75" s="181"/>
      <c r="AMW75" s="181"/>
      <c r="AMX75" s="181"/>
      <c r="AMY75" s="181"/>
      <c r="AMZ75" s="181"/>
      <c r="ANA75" s="181"/>
      <c r="ANB75" s="181"/>
      <c r="ANC75" s="181"/>
      <c r="AND75" s="181"/>
      <c r="ANE75" s="181"/>
      <c r="ANF75" s="181"/>
      <c r="ANG75" s="181"/>
      <c r="ANH75" s="181"/>
      <c r="ANI75" s="181"/>
      <c r="ANJ75" s="181"/>
      <c r="ANK75" s="181"/>
      <c r="ANL75" s="181"/>
      <c r="ANM75" s="181"/>
      <c r="ANN75" s="181"/>
      <c r="ANO75" s="181"/>
      <c r="ANP75" s="181"/>
      <c r="ANQ75" s="181"/>
      <c r="ANR75" s="181"/>
      <c r="ANS75" s="181"/>
      <c r="ANT75" s="181"/>
      <c r="ANU75" s="181"/>
      <c r="ANV75" s="181"/>
      <c r="ANW75" s="181"/>
      <c r="ANX75" s="181"/>
      <c r="ANY75" s="181"/>
      <c r="ANZ75" s="181"/>
      <c r="AOA75" s="181"/>
      <c r="AOB75" s="181"/>
      <c r="AOC75" s="181"/>
      <c r="AOD75" s="181"/>
      <c r="AOE75" s="181"/>
      <c r="AOF75" s="181"/>
      <c r="AOG75" s="181"/>
      <c r="AOH75" s="181"/>
      <c r="AOI75" s="181"/>
      <c r="AOJ75" s="181"/>
      <c r="AOK75" s="181"/>
      <c r="AOL75" s="181"/>
      <c r="AOM75" s="181"/>
      <c r="AON75" s="181"/>
      <c r="AOO75" s="181"/>
      <c r="AOP75" s="181"/>
      <c r="AOQ75" s="181"/>
      <c r="AOR75" s="181"/>
      <c r="AOS75" s="181"/>
      <c r="AOT75" s="181"/>
      <c r="AOU75" s="181"/>
      <c r="AOV75" s="181"/>
      <c r="AOW75" s="181"/>
      <c r="AOX75" s="181"/>
      <c r="AOY75" s="181"/>
      <c r="AOZ75" s="181"/>
      <c r="APA75" s="181"/>
      <c r="APB75" s="181"/>
      <c r="APC75" s="181"/>
      <c r="APD75" s="181"/>
      <c r="APE75" s="181"/>
      <c r="APF75" s="181"/>
      <c r="APG75" s="181"/>
      <c r="APH75" s="181"/>
      <c r="API75" s="181"/>
      <c r="APJ75" s="181"/>
      <c r="APK75" s="181"/>
      <c r="APL75" s="181"/>
      <c r="APM75" s="181"/>
      <c r="APN75" s="181"/>
      <c r="APO75" s="181"/>
      <c r="APP75" s="181"/>
      <c r="APQ75" s="181"/>
      <c r="APR75" s="181"/>
      <c r="APS75" s="181"/>
      <c r="APT75" s="181"/>
      <c r="APU75" s="181"/>
      <c r="APV75" s="181"/>
      <c r="APW75" s="181"/>
      <c r="APX75" s="181"/>
      <c r="APY75" s="181"/>
      <c r="APZ75" s="181"/>
      <c r="AQA75" s="181"/>
      <c r="AQB75" s="181"/>
      <c r="AQC75" s="181"/>
      <c r="AQD75" s="181"/>
      <c r="AQE75" s="181"/>
      <c r="AQF75" s="181"/>
      <c r="AQG75" s="181"/>
      <c r="AQH75" s="181"/>
      <c r="AQI75" s="181"/>
      <c r="AQJ75" s="181"/>
      <c r="AQK75" s="181"/>
      <c r="AQL75" s="181"/>
      <c r="AQM75" s="181"/>
      <c r="AQN75" s="181"/>
      <c r="AQO75" s="181"/>
      <c r="AQP75" s="181"/>
      <c r="AQQ75" s="181"/>
      <c r="AQR75" s="181"/>
      <c r="AQS75" s="181"/>
      <c r="AQT75" s="181"/>
      <c r="AQU75" s="181"/>
      <c r="AQV75" s="181"/>
      <c r="AQW75" s="181"/>
      <c r="AQX75" s="181"/>
      <c r="AQY75" s="181"/>
      <c r="AQZ75" s="181"/>
      <c r="ARA75" s="181"/>
      <c r="ARB75" s="181"/>
      <c r="ARC75" s="181"/>
      <c r="ARD75" s="181"/>
      <c r="ARE75" s="181"/>
      <c r="ARF75" s="181"/>
      <c r="ARG75" s="181"/>
      <c r="ARH75" s="181"/>
      <c r="ARI75" s="181"/>
      <c r="ARJ75" s="181"/>
      <c r="ARK75" s="181"/>
      <c r="ARL75" s="181"/>
      <c r="ARM75" s="181"/>
      <c r="ARN75" s="181"/>
      <c r="ARO75" s="181"/>
      <c r="ARP75" s="181"/>
      <c r="ARQ75" s="181"/>
      <c r="ARR75" s="181"/>
      <c r="ARS75" s="181"/>
      <c r="ART75" s="181"/>
      <c r="ARU75" s="181"/>
      <c r="ARV75" s="181"/>
      <c r="ARW75" s="181"/>
      <c r="ARX75" s="181"/>
      <c r="ARY75" s="181"/>
      <c r="ARZ75" s="181"/>
      <c r="ASA75" s="181"/>
      <c r="ASB75" s="181"/>
      <c r="ASC75" s="181"/>
      <c r="ASD75" s="181"/>
      <c r="ASE75" s="181"/>
      <c r="ASF75" s="181"/>
      <c r="ASG75" s="181"/>
      <c r="ASH75" s="181"/>
      <c r="ASI75" s="181"/>
      <c r="ASJ75" s="181"/>
      <c r="ASK75" s="181"/>
      <c r="ASL75" s="181"/>
      <c r="ASM75" s="181"/>
      <c r="ASN75" s="181"/>
      <c r="ASO75" s="181"/>
      <c r="ASP75" s="181"/>
      <c r="ASQ75" s="181"/>
      <c r="ASR75" s="181"/>
      <c r="ASS75" s="181"/>
      <c r="AST75" s="181"/>
      <c r="ASU75" s="181"/>
      <c r="ASV75" s="181"/>
      <c r="ASW75" s="181"/>
      <c r="ASX75" s="181"/>
      <c r="ASY75" s="181"/>
      <c r="ASZ75" s="181"/>
      <c r="ATA75" s="181"/>
      <c r="ATB75" s="181"/>
      <c r="ATC75" s="181"/>
      <c r="ATD75" s="181"/>
      <c r="ATE75" s="181"/>
      <c r="ATF75" s="181"/>
      <c r="ATG75" s="181"/>
      <c r="ATH75" s="181"/>
      <c r="ATI75" s="181"/>
      <c r="ATJ75" s="181"/>
      <c r="ATK75" s="181"/>
      <c r="ATL75" s="181"/>
      <c r="ATM75" s="181"/>
      <c r="ATN75" s="181"/>
      <c r="ATO75" s="181"/>
      <c r="ATP75" s="181"/>
      <c r="ATQ75" s="181"/>
      <c r="ATR75" s="181"/>
      <c r="ATS75" s="181"/>
      <c r="ATT75" s="181"/>
      <c r="ATU75" s="181"/>
      <c r="ATV75" s="181"/>
      <c r="ATW75" s="181"/>
      <c r="ATX75" s="181"/>
      <c r="ATY75" s="181"/>
      <c r="ATZ75" s="181"/>
      <c r="AUA75" s="181"/>
      <c r="AUB75" s="181"/>
      <c r="AUC75" s="181"/>
      <c r="AUD75" s="181"/>
      <c r="AUE75" s="181"/>
      <c r="AUF75" s="181"/>
      <c r="AUG75" s="181"/>
      <c r="AUH75" s="181"/>
      <c r="AUI75" s="181"/>
      <c r="AUJ75" s="181"/>
      <c r="AUK75" s="181"/>
      <c r="AUL75" s="181"/>
      <c r="AUM75" s="181"/>
      <c r="AUN75" s="181"/>
      <c r="AUO75" s="181"/>
      <c r="AUP75" s="181"/>
      <c r="AUQ75" s="181"/>
      <c r="AUR75" s="181"/>
      <c r="AUS75" s="181"/>
      <c r="AUT75" s="181"/>
      <c r="AUU75" s="181"/>
      <c r="AUV75" s="181"/>
      <c r="AUW75" s="181"/>
      <c r="AUX75" s="181"/>
      <c r="AUY75" s="181"/>
      <c r="AUZ75" s="181"/>
      <c r="AVA75" s="181"/>
      <c r="AVB75" s="181"/>
      <c r="AVC75" s="181"/>
      <c r="AVD75" s="181"/>
      <c r="AVE75" s="181"/>
      <c r="AVF75" s="181"/>
      <c r="AVG75" s="181"/>
      <c r="AVH75" s="181"/>
      <c r="AVI75" s="181"/>
      <c r="AVJ75" s="181"/>
      <c r="AVK75" s="181"/>
      <c r="AVL75" s="181"/>
      <c r="AVM75" s="181"/>
      <c r="AVN75" s="181"/>
      <c r="AVO75" s="181"/>
      <c r="AVP75" s="181"/>
      <c r="AVQ75" s="181"/>
      <c r="AVR75" s="181"/>
      <c r="AVS75" s="181"/>
      <c r="AVT75" s="181"/>
      <c r="AVU75" s="181"/>
      <c r="AVV75" s="181"/>
      <c r="AVW75" s="181"/>
      <c r="AVX75" s="181"/>
      <c r="AVY75" s="181"/>
      <c r="AVZ75" s="181"/>
      <c r="AWA75" s="181"/>
      <c r="AWB75" s="181"/>
      <c r="AWC75" s="181"/>
      <c r="AWD75" s="181"/>
      <c r="AWE75" s="181"/>
      <c r="AWF75" s="181"/>
      <c r="AWG75" s="181"/>
      <c r="AWH75" s="181"/>
      <c r="AWI75" s="181"/>
      <c r="AWJ75" s="181"/>
      <c r="AWK75" s="181"/>
      <c r="AWL75" s="181"/>
      <c r="AWM75" s="181"/>
      <c r="AWN75" s="181"/>
      <c r="AWO75" s="181"/>
      <c r="AWP75" s="181"/>
      <c r="AWQ75" s="181"/>
      <c r="AWR75" s="181"/>
      <c r="AWS75" s="181"/>
      <c r="AWT75" s="181"/>
      <c r="AWU75" s="181"/>
      <c r="AWV75" s="181"/>
      <c r="AWW75" s="181"/>
      <c r="AWX75" s="181"/>
      <c r="AWY75" s="181"/>
      <c r="AWZ75" s="181"/>
      <c r="AXA75" s="181"/>
      <c r="AXB75" s="181"/>
      <c r="AXC75" s="181"/>
      <c r="AXD75" s="181"/>
      <c r="AXE75" s="181"/>
      <c r="AXF75" s="181"/>
      <c r="AXG75" s="181"/>
      <c r="AXH75" s="181"/>
      <c r="AXI75" s="181"/>
      <c r="AXJ75" s="181"/>
      <c r="AXK75" s="181"/>
      <c r="AXL75" s="181"/>
      <c r="AXM75" s="181"/>
      <c r="AXN75" s="181"/>
      <c r="AXO75" s="181"/>
      <c r="AXP75" s="181"/>
      <c r="AXQ75" s="181"/>
      <c r="AXR75" s="181"/>
      <c r="AXS75" s="181"/>
      <c r="AXT75" s="181"/>
      <c r="AXU75" s="181"/>
      <c r="AXV75" s="181"/>
      <c r="AXW75" s="181"/>
      <c r="AXX75" s="181"/>
      <c r="AXY75" s="181"/>
      <c r="AXZ75" s="181"/>
      <c r="AYA75" s="181"/>
      <c r="AYB75" s="181"/>
      <c r="AYC75" s="181"/>
      <c r="AYD75" s="181"/>
      <c r="AYE75" s="181"/>
      <c r="AYF75" s="181"/>
      <c r="AYG75" s="181"/>
      <c r="AYH75" s="181"/>
      <c r="AYI75" s="181"/>
      <c r="AYJ75" s="181"/>
      <c r="AYK75" s="181"/>
      <c r="AYL75" s="181"/>
      <c r="AYM75" s="181"/>
      <c r="AYN75" s="181"/>
      <c r="AYO75" s="181"/>
      <c r="AYP75" s="181"/>
      <c r="AYQ75" s="181"/>
      <c r="AYR75" s="181"/>
      <c r="AYS75" s="181"/>
      <c r="AYT75" s="181"/>
      <c r="AYU75" s="181"/>
      <c r="AYV75" s="181"/>
      <c r="AYW75" s="181"/>
      <c r="AYX75" s="181"/>
      <c r="AYY75" s="181"/>
      <c r="AYZ75" s="181"/>
      <c r="AZA75" s="181"/>
      <c r="AZB75" s="181"/>
      <c r="AZC75" s="181"/>
      <c r="AZD75" s="181"/>
      <c r="AZE75" s="181"/>
      <c r="AZF75" s="181"/>
      <c r="AZG75" s="181"/>
      <c r="AZH75" s="181"/>
      <c r="AZI75" s="181"/>
      <c r="AZJ75" s="181"/>
      <c r="AZK75" s="181"/>
      <c r="AZL75" s="181"/>
      <c r="AZM75" s="181"/>
      <c r="AZN75" s="181"/>
      <c r="AZO75" s="181"/>
      <c r="AZP75" s="181"/>
      <c r="AZQ75" s="181"/>
      <c r="AZR75" s="181"/>
      <c r="AZS75" s="181"/>
      <c r="AZT75" s="181"/>
      <c r="AZU75" s="181"/>
      <c r="AZV75" s="181"/>
      <c r="AZW75" s="181"/>
      <c r="AZX75" s="181"/>
      <c r="AZY75" s="181"/>
      <c r="AZZ75" s="181"/>
      <c r="BAA75" s="181"/>
      <c r="BAB75" s="181"/>
      <c r="BAC75" s="181"/>
      <c r="BAD75" s="181"/>
      <c r="BAE75" s="181"/>
      <c r="BAF75" s="181"/>
      <c r="BAG75" s="181"/>
      <c r="BAH75" s="181"/>
      <c r="BAI75" s="181"/>
      <c r="BAJ75" s="181"/>
      <c r="BAK75" s="181"/>
      <c r="BAL75" s="181"/>
      <c r="BAM75" s="181"/>
      <c r="BAN75" s="181"/>
      <c r="BAO75" s="181"/>
      <c r="BAP75" s="181"/>
      <c r="BAQ75" s="181"/>
      <c r="BAR75" s="181"/>
      <c r="BAS75" s="181"/>
      <c r="BAT75" s="181"/>
      <c r="BAU75" s="181"/>
      <c r="BAV75" s="181"/>
      <c r="BAW75" s="181"/>
      <c r="BAX75" s="181"/>
      <c r="BAY75" s="181"/>
      <c r="BAZ75" s="181"/>
      <c r="BBA75" s="181"/>
      <c r="BBB75" s="181"/>
      <c r="BBC75" s="181"/>
      <c r="BBD75" s="181"/>
      <c r="BBE75" s="181"/>
      <c r="BBF75" s="181"/>
      <c r="BBG75" s="181"/>
      <c r="BBH75" s="181"/>
      <c r="BBI75" s="181"/>
      <c r="BBJ75" s="181"/>
      <c r="BBK75" s="181"/>
      <c r="BBL75" s="181"/>
      <c r="BBM75" s="181"/>
      <c r="BBN75" s="181"/>
      <c r="BBO75" s="181"/>
      <c r="BBP75" s="181"/>
      <c r="BBQ75" s="181"/>
      <c r="BBR75" s="181"/>
      <c r="BBS75" s="181"/>
      <c r="BBT75" s="181"/>
      <c r="BBU75" s="181"/>
      <c r="BBV75" s="181"/>
      <c r="BBW75" s="181"/>
      <c r="BBX75" s="181"/>
      <c r="BBY75" s="181"/>
      <c r="BBZ75" s="181"/>
      <c r="BCA75" s="181"/>
      <c r="BCB75" s="181"/>
      <c r="BCC75" s="181"/>
      <c r="BCD75" s="181"/>
      <c r="BCE75" s="181"/>
      <c r="BCF75" s="181"/>
      <c r="BCG75" s="181"/>
      <c r="BCH75" s="181"/>
      <c r="BCI75" s="181"/>
      <c r="BCJ75" s="181"/>
      <c r="BCK75" s="181"/>
      <c r="BCL75" s="181"/>
      <c r="BCM75" s="181"/>
      <c r="BCN75" s="181"/>
      <c r="BCO75" s="181"/>
      <c r="BCP75" s="181"/>
      <c r="BCQ75" s="181"/>
      <c r="BCR75" s="181"/>
      <c r="BCS75" s="181"/>
      <c r="BCT75" s="181"/>
      <c r="BCU75" s="181"/>
      <c r="BCV75" s="181"/>
      <c r="BCW75" s="181"/>
      <c r="BCX75" s="181"/>
      <c r="BCY75" s="181"/>
      <c r="BCZ75" s="181"/>
      <c r="BDA75" s="181"/>
      <c r="BDB75" s="181"/>
      <c r="BDC75" s="181"/>
      <c r="BDD75" s="181"/>
      <c r="BDE75" s="181"/>
      <c r="BDF75" s="181"/>
      <c r="BDG75" s="181"/>
      <c r="BDH75" s="181"/>
      <c r="BDI75" s="181"/>
      <c r="BDJ75" s="181"/>
      <c r="BDK75" s="181"/>
      <c r="BDL75" s="181"/>
      <c r="BDM75" s="181"/>
      <c r="BDN75" s="181"/>
      <c r="BDO75" s="181"/>
      <c r="BDP75" s="181"/>
      <c r="BDQ75" s="181"/>
      <c r="BDR75" s="181"/>
      <c r="BDS75" s="181"/>
      <c r="BDT75" s="181"/>
      <c r="BDU75" s="181"/>
      <c r="BDV75" s="181"/>
      <c r="BDW75" s="181"/>
      <c r="BDX75" s="181"/>
      <c r="BDY75" s="181"/>
      <c r="BDZ75" s="181"/>
      <c r="BEA75" s="181"/>
      <c r="BEB75" s="181"/>
      <c r="BEC75" s="181"/>
      <c r="BED75" s="181"/>
      <c r="BEE75" s="181"/>
      <c r="BEF75" s="181"/>
      <c r="BEG75" s="181"/>
      <c r="BEH75" s="181"/>
      <c r="BEI75" s="181"/>
      <c r="BEJ75" s="181"/>
      <c r="BEK75" s="181"/>
      <c r="BEL75" s="181"/>
      <c r="BEM75" s="181"/>
      <c r="BEN75" s="181"/>
      <c r="BEO75" s="181"/>
      <c r="BEP75" s="181"/>
      <c r="BEQ75" s="181"/>
      <c r="BER75" s="181"/>
      <c r="BES75" s="181"/>
      <c r="BET75" s="181"/>
      <c r="BEU75" s="181"/>
      <c r="BEV75" s="181"/>
      <c r="BEW75" s="181"/>
      <c r="BEX75" s="181"/>
      <c r="BEY75" s="181"/>
      <c r="BEZ75" s="181"/>
      <c r="BFA75" s="181"/>
      <c r="BFB75" s="181"/>
      <c r="BFC75" s="181"/>
      <c r="BFD75" s="181"/>
      <c r="BFE75" s="181"/>
      <c r="BFF75" s="181"/>
      <c r="BFG75" s="181"/>
      <c r="BFH75" s="181"/>
      <c r="BFI75" s="181"/>
      <c r="BFJ75" s="181"/>
      <c r="BFK75" s="181"/>
      <c r="BFL75" s="181"/>
      <c r="BFM75" s="181"/>
      <c r="BFN75" s="181"/>
      <c r="BFO75" s="181"/>
      <c r="BFP75" s="181"/>
      <c r="BFQ75" s="181"/>
      <c r="BFR75" s="181"/>
      <c r="BFS75" s="181"/>
      <c r="BFT75" s="181"/>
      <c r="BFU75" s="181"/>
      <c r="BFV75" s="181"/>
      <c r="BFW75" s="181"/>
      <c r="BFX75" s="181"/>
      <c r="BFY75" s="181"/>
      <c r="BFZ75" s="181"/>
      <c r="BGA75" s="181"/>
      <c r="BGB75" s="181"/>
      <c r="BGC75" s="181"/>
      <c r="BGD75" s="181"/>
      <c r="BGE75" s="181"/>
      <c r="BGF75" s="181"/>
      <c r="BGG75" s="181"/>
      <c r="BGH75" s="181"/>
      <c r="BGI75" s="181"/>
      <c r="BGJ75" s="181"/>
      <c r="BGK75" s="181"/>
      <c r="BGL75" s="181"/>
      <c r="BGM75" s="181"/>
      <c r="BGN75" s="181"/>
      <c r="BGO75" s="181"/>
      <c r="BGP75" s="181"/>
      <c r="BGQ75" s="181"/>
      <c r="BGR75" s="181"/>
      <c r="BGS75" s="181"/>
      <c r="BGT75" s="181"/>
      <c r="BGU75" s="181"/>
      <c r="BGV75" s="181"/>
      <c r="BGW75" s="181"/>
      <c r="BGX75" s="181"/>
      <c r="BGY75" s="181"/>
      <c r="BGZ75" s="181"/>
      <c r="BHA75" s="181"/>
      <c r="BHB75" s="181"/>
      <c r="BHC75" s="181"/>
      <c r="BHD75" s="181"/>
      <c r="BHE75" s="181"/>
      <c r="BHF75" s="181"/>
      <c r="BHG75" s="181"/>
      <c r="BHH75" s="181"/>
      <c r="BHI75" s="181"/>
      <c r="BHJ75" s="181"/>
      <c r="BHK75" s="181"/>
      <c r="BHL75" s="181"/>
      <c r="BHM75" s="181"/>
      <c r="BHN75" s="181"/>
      <c r="BHO75" s="181"/>
      <c r="BHP75" s="181"/>
      <c r="BHQ75" s="181"/>
      <c r="BHR75" s="181"/>
      <c r="BHS75" s="181"/>
      <c r="BHT75" s="181"/>
      <c r="BHU75" s="181"/>
      <c r="BHV75" s="181"/>
      <c r="BHW75" s="181"/>
      <c r="BHX75" s="181"/>
      <c r="BHY75" s="181"/>
      <c r="BHZ75" s="181"/>
      <c r="BIA75" s="181"/>
      <c r="BIB75" s="181"/>
      <c r="BIC75" s="181"/>
    </row>
    <row r="76" spans="1:1589" ht="22.5" customHeight="1" x14ac:dyDescent="0.25">
      <c r="A76" s="260"/>
      <c r="B76" s="259"/>
      <c r="C76" s="154" t="s">
        <v>265</v>
      </c>
      <c r="D76" s="113">
        <v>6090.34</v>
      </c>
      <c r="E76" s="113">
        <v>5634.72</v>
      </c>
      <c r="F76" s="113">
        <v>5588.98</v>
      </c>
      <c r="G76" s="169"/>
      <c r="H76" s="168"/>
      <c r="I76" s="168"/>
      <c r="J76" s="168"/>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181"/>
      <c r="AR76" s="182"/>
      <c r="AS76" s="181"/>
      <c r="AT76" s="181"/>
      <c r="AU76" s="181"/>
      <c r="AV76" s="181"/>
      <c r="AW76" s="181"/>
      <c r="AX76" s="181"/>
      <c r="AY76" s="181"/>
      <c r="AZ76" s="181"/>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1"/>
      <c r="BY76" s="181"/>
      <c r="BZ76" s="181"/>
      <c r="CA76" s="181"/>
      <c r="CB76" s="181"/>
      <c r="CC76" s="181"/>
      <c r="CD76" s="181"/>
      <c r="CE76" s="181"/>
      <c r="CF76" s="181"/>
      <c r="CG76" s="181"/>
      <c r="CH76" s="181"/>
      <c r="CI76" s="181"/>
      <c r="CJ76" s="181"/>
      <c r="CK76" s="181"/>
      <c r="CL76" s="181"/>
      <c r="CM76" s="181"/>
      <c r="CN76" s="181"/>
      <c r="CO76" s="181"/>
      <c r="CP76" s="181"/>
      <c r="CQ76" s="181"/>
      <c r="CR76" s="181"/>
      <c r="CS76" s="181"/>
      <c r="CT76" s="181"/>
      <c r="CU76" s="181"/>
      <c r="CV76" s="181"/>
      <c r="CW76" s="181"/>
      <c r="CX76" s="181"/>
      <c r="CY76" s="181"/>
      <c r="CZ76" s="181"/>
      <c r="DA76" s="181"/>
      <c r="DB76" s="181"/>
      <c r="DC76" s="181"/>
      <c r="DD76" s="181"/>
      <c r="DE76" s="181"/>
      <c r="DF76" s="181"/>
      <c r="DG76" s="181"/>
      <c r="DH76" s="181"/>
      <c r="DI76" s="181"/>
      <c r="DJ76" s="181"/>
      <c r="DK76" s="181"/>
      <c r="DL76" s="181"/>
      <c r="DM76" s="181"/>
      <c r="DN76" s="181"/>
      <c r="DO76" s="181"/>
      <c r="DP76" s="181"/>
      <c r="DQ76" s="181"/>
      <c r="DR76" s="181"/>
      <c r="DS76" s="181"/>
      <c r="DT76" s="181"/>
      <c r="DU76" s="181"/>
      <c r="DV76" s="181"/>
      <c r="DW76" s="181"/>
      <c r="DX76" s="181"/>
      <c r="DY76" s="181"/>
      <c r="DZ76" s="181"/>
      <c r="EA76" s="181"/>
      <c r="EB76" s="181"/>
      <c r="EC76" s="181"/>
      <c r="ED76" s="181"/>
      <c r="EE76" s="181"/>
      <c r="EF76" s="181"/>
      <c r="EG76" s="181"/>
      <c r="EH76" s="181"/>
      <c r="EI76" s="181"/>
      <c r="EJ76" s="181"/>
      <c r="EK76" s="181"/>
      <c r="EL76" s="181"/>
      <c r="EM76" s="181"/>
      <c r="EN76" s="181"/>
      <c r="EO76" s="181"/>
      <c r="EP76" s="181"/>
      <c r="EQ76" s="181"/>
      <c r="ER76" s="181"/>
      <c r="ES76" s="181"/>
      <c r="ET76" s="181"/>
      <c r="EU76" s="181"/>
      <c r="EV76" s="181"/>
      <c r="EW76" s="181"/>
      <c r="EX76" s="181"/>
      <c r="EY76" s="181"/>
      <c r="EZ76" s="181"/>
      <c r="FA76" s="181"/>
      <c r="FB76" s="181"/>
      <c r="FC76" s="181"/>
      <c r="FD76" s="181"/>
      <c r="FE76" s="181"/>
      <c r="FF76" s="181"/>
      <c r="FG76" s="181"/>
      <c r="FH76" s="181"/>
      <c r="FI76" s="181"/>
      <c r="FJ76" s="181"/>
      <c r="FK76" s="181"/>
      <c r="FL76" s="181"/>
      <c r="FM76" s="181"/>
      <c r="FN76" s="181"/>
      <c r="FO76" s="181"/>
      <c r="FP76" s="181"/>
      <c r="FQ76" s="181"/>
      <c r="FR76" s="181"/>
      <c r="FS76" s="181"/>
      <c r="FT76" s="181"/>
      <c r="FU76" s="181"/>
      <c r="FV76" s="181"/>
      <c r="FW76" s="181"/>
      <c r="FX76" s="181"/>
      <c r="FY76" s="181"/>
      <c r="FZ76" s="181"/>
      <c r="GA76" s="181"/>
      <c r="GB76" s="181"/>
      <c r="GC76" s="181"/>
      <c r="GD76" s="181"/>
      <c r="GE76" s="181"/>
      <c r="GF76" s="181"/>
      <c r="GG76" s="181"/>
      <c r="GH76" s="181"/>
      <c r="GI76" s="181"/>
      <c r="GJ76" s="181"/>
      <c r="GK76" s="181"/>
      <c r="GL76" s="181"/>
      <c r="GM76" s="181"/>
      <c r="GN76" s="181"/>
      <c r="GO76" s="181"/>
      <c r="GP76" s="181"/>
      <c r="GQ76" s="181"/>
      <c r="GR76" s="181"/>
      <c r="GS76" s="181"/>
      <c r="GT76" s="181"/>
      <c r="GU76" s="181"/>
      <c r="GV76" s="181"/>
      <c r="GW76" s="181"/>
      <c r="GX76" s="181"/>
      <c r="GY76" s="181"/>
      <c r="GZ76" s="181"/>
      <c r="HA76" s="181"/>
      <c r="HB76" s="181"/>
      <c r="HC76" s="181"/>
      <c r="HD76" s="181"/>
      <c r="HE76" s="181"/>
      <c r="HF76" s="181"/>
      <c r="HG76" s="181"/>
      <c r="HH76" s="181"/>
      <c r="HI76" s="181"/>
      <c r="HJ76" s="181"/>
      <c r="HK76" s="181"/>
      <c r="HL76" s="181"/>
      <c r="HM76" s="181"/>
      <c r="HN76" s="181"/>
      <c r="HO76" s="181"/>
      <c r="HP76" s="181"/>
      <c r="HQ76" s="181"/>
      <c r="HR76" s="181"/>
      <c r="HS76" s="181"/>
      <c r="HT76" s="181"/>
      <c r="HU76" s="181"/>
      <c r="HV76" s="181"/>
      <c r="HW76" s="181"/>
      <c r="HX76" s="181"/>
      <c r="HY76" s="181"/>
      <c r="HZ76" s="181"/>
      <c r="IA76" s="181"/>
      <c r="IB76" s="181"/>
      <c r="IC76" s="181"/>
      <c r="ID76" s="181"/>
      <c r="IE76" s="181"/>
      <c r="IF76" s="181"/>
      <c r="IG76" s="181"/>
      <c r="IH76" s="181"/>
      <c r="II76" s="181"/>
      <c r="IJ76" s="181"/>
      <c r="IK76" s="181"/>
      <c r="IL76" s="181"/>
      <c r="IM76" s="181"/>
      <c r="IN76" s="181"/>
      <c r="IO76" s="181"/>
      <c r="IP76" s="181"/>
      <c r="IQ76" s="181"/>
      <c r="IR76" s="181"/>
      <c r="IS76" s="181"/>
      <c r="IT76" s="181"/>
      <c r="IU76" s="181"/>
      <c r="IV76" s="181"/>
      <c r="IW76" s="181"/>
      <c r="IX76" s="181"/>
      <c r="IY76" s="181"/>
      <c r="IZ76" s="181"/>
      <c r="JA76" s="181"/>
      <c r="JB76" s="181"/>
      <c r="JC76" s="181"/>
      <c r="JD76" s="181"/>
      <c r="JE76" s="181"/>
      <c r="JF76" s="181"/>
      <c r="JG76" s="181"/>
      <c r="JH76" s="181"/>
      <c r="JI76" s="181"/>
      <c r="JJ76" s="181"/>
      <c r="JK76" s="181"/>
      <c r="JL76" s="181"/>
      <c r="JM76" s="181"/>
      <c r="JN76" s="181"/>
      <c r="JO76" s="181"/>
      <c r="JP76" s="181"/>
      <c r="JQ76" s="181"/>
      <c r="JR76" s="181"/>
      <c r="JS76" s="181"/>
      <c r="JT76" s="181"/>
      <c r="JU76" s="181"/>
      <c r="JV76" s="181"/>
      <c r="JW76" s="181"/>
      <c r="JX76" s="181"/>
      <c r="JY76" s="181"/>
      <c r="JZ76" s="181"/>
      <c r="KA76" s="181"/>
      <c r="KB76" s="181"/>
      <c r="KC76" s="181"/>
      <c r="KD76" s="181"/>
      <c r="KE76" s="181"/>
      <c r="KF76" s="181"/>
      <c r="KG76" s="181"/>
      <c r="KH76" s="181"/>
      <c r="KI76" s="181"/>
      <c r="KJ76" s="181"/>
      <c r="KK76" s="181"/>
      <c r="KL76" s="181"/>
      <c r="KM76" s="181"/>
      <c r="KN76" s="181"/>
      <c r="KO76" s="181"/>
      <c r="KP76" s="181"/>
      <c r="KQ76" s="181"/>
      <c r="KR76" s="181"/>
      <c r="KS76" s="181"/>
      <c r="KT76" s="181"/>
      <c r="KU76" s="181"/>
      <c r="KV76" s="181"/>
      <c r="KW76" s="181"/>
      <c r="KX76" s="181"/>
      <c r="KY76" s="181"/>
      <c r="KZ76" s="181"/>
      <c r="LA76" s="181"/>
      <c r="LB76" s="181"/>
      <c r="LC76" s="181"/>
      <c r="LD76" s="181"/>
      <c r="LE76" s="181"/>
      <c r="LF76" s="181"/>
      <c r="LG76" s="181"/>
      <c r="LH76" s="181"/>
      <c r="LI76" s="181"/>
      <c r="LJ76" s="181"/>
      <c r="LK76" s="181"/>
      <c r="LL76" s="181"/>
      <c r="LM76" s="181"/>
      <c r="LN76" s="181"/>
      <c r="LO76" s="181"/>
      <c r="LP76" s="181"/>
      <c r="LQ76" s="181"/>
      <c r="LR76" s="181"/>
      <c r="LS76" s="181"/>
      <c r="LT76" s="181"/>
      <c r="LU76" s="181"/>
      <c r="LV76" s="181"/>
      <c r="LW76" s="181"/>
      <c r="LX76" s="181"/>
      <c r="LY76" s="181"/>
      <c r="LZ76" s="181"/>
      <c r="MA76" s="181"/>
      <c r="MB76" s="181"/>
      <c r="MC76" s="181"/>
      <c r="MD76" s="181"/>
      <c r="ME76" s="181"/>
      <c r="MF76" s="181"/>
      <c r="MG76" s="181"/>
      <c r="MH76" s="181"/>
      <c r="MI76" s="181"/>
      <c r="MJ76" s="181"/>
      <c r="MK76" s="181"/>
      <c r="ML76" s="181"/>
      <c r="MM76" s="181"/>
      <c r="MN76" s="181"/>
      <c r="MO76" s="181"/>
      <c r="MP76" s="181"/>
      <c r="MQ76" s="181"/>
      <c r="MR76" s="181"/>
      <c r="MS76" s="181"/>
      <c r="MT76" s="181"/>
      <c r="MU76" s="181"/>
      <c r="MV76" s="181"/>
      <c r="MW76" s="181"/>
      <c r="MX76" s="181"/>
      <c r="MY76" s="181"/>
      <c r="MZ76" s="181"/>
      <c r="NA76" s="181"/>
      <c r="NB76" s="181"/>
      <c r="NC76" s="181"/>
      <c r="ND76" s="181"/>
      <c r="NE76" s="181"/>
      <c r="NF76" s="181"/>
      <c r="NG76" s="181"/>
      <c r="NH76" s="181"/>
      <c r="NI76" s="181"/>
      <c r="NJ76" s="181"/>
      <c r="NK76" s="181"/>
      <c r="NL76" s="181"/>
      <c r="NM76" s="181"/>
      <c r="NN76" s="181"/>
      <c r="NO76" s="181"/>
      <c r="NP76" s="181"/>
      <c r="NQ76" s="181"/>
      <c r="NR76" s="181"/>
      <c r="NS76" s="181"/>
      <c r="NT76" s="181"/>
      <c r="NU76" s="181"/>
      <c r="NV76" s="181"/>
      <c r="NW76" s="181"/>
      <c r="NX76" s="181"/>
      <c r="NY76" s="181"/>
      <c r="NZ76" s="181"/>
      <c r="OA76" s="181"/>
      <c r="OB76" s="181"/>
      <c r="OC76" s="181"/>
      <c r="OD76" s="181"/>
      <c r="OE76" s="181"/>
      <c r="OF76" s="181"/>
      <c r="OG76" s="181"/>
      <c r="OH76" s="181"/>
      <c r="OI76" s="181"/>
      <c r="OJ76" s="181"/>
      <c r="OK76" s="181"/>
      <c r="OL76" s="181"/>
      <c r="OM76" s="181"/>
      <c r="ON76" s="181"/>
      <c r="OO76" s="181"/>
      <c r="OP76" s="181"/>
      <c r="OQ76" s="181"/>
      <c r="OR76" s="181"/>
      <c r="OS76" s="181"/>
      <c r="OT76" s="181"/>
      <c r="OU76" s="181"/>
      <c r="OV76" s="181"/>
      <c r="OW76" s="181"/>
      <c r="OX76" s="181"/>
      <c r="OY76" s="181"/>
      <c r="OZ76" s="181"/>
      <c r="PA76" s="181"/>
      <c r="PB76" s="181"/>
      <c r="PC76" s="181"/>
      <c r="PD76" s="181"/>
      <c r="PE76" s="181"/>
      <c r="PF76" s="181"/>
      <c r="PG76" s="181"/>
      <c r="PH76" s="181"/>
      <c r="PI76" s="181"/>
      <c r="PJ76" s="181"/>
      <c r="PK76" s="181"/>
      <c r="PL76" s="181"/>
      <c r="PM76" s="181"/>
      <c r="PN76" s="181"/>
      <c r="PO76" s="181"/>
      <c r="PP76" s="181"/>
      <c r="PQ76" s="181"/>
      <c r="PR76" s="181"/>
      <c r="PS76" s="181"/>
      <c r="PT76" s="181"/>
      <c r="PU76" s="181"/>
      <c r="PV76" s="181"/>
      <c r="PW76" s="181"/>
      <c r="PX76" s="181"/>
      <c r="PY76" s="181"/>
      <c r="PZ76" s="181"/>
      <c r="QA76" s="181"/>
      <c r="QB76" s="181"/>
      <c r="QC76" s="181"/>
      <c r="QD76" s="181"/>
      <c r="QE76" s="181"/>
      <c r="QF76" s="181"/>
      <c r="QG76" s="181"/>
      <c r="QH76" s="181"/>
      <c r="QI76" s="181"/>
      <c r="QJ76" s="181"/>
      <c r="QK76" s="181"/>
      <c r="QL76" s="181"/>
      <c r="QM76" s="181"/>
      <c r="QN76" s="181"/>
      <c r="QO76" s="181"/>
      <c r="QP76" s="181"/>
      <c r="QQ76" s="181"/>
      <c r="QR76" s="181"/>
      <c r="QS76" s="181"/>
      <c r="QT76" s="181"/>
      <c r="QU76" s="181"/>
      <c r="QV76" s="181"/>
      <c r="QW76" s="181"/>
      <c r="QX76" s="181"/>
      <c r="QY76" s="181"/>
      <c r="QZ76" s="181"/>
      <c r="RA76" s="181"/>
      <c r="RB76" s="181"/>
      <c r="RC76" s="181"/>
      <c r="RD76" s="181"/>
      <c r="RE76" s="181"/>
      <c r="RF76" s="181"/>
      <c r="RG76" s="181"/>
      <c r="RH76" s="181"/>
      <c r="RI76" s="181"/>
      <c r="RJ76" s="181"/>
      <c r="RK76" s="181"/>
      <c r="RL76" s="181"/>
      <c r="RM76" s="181"/>
      <c r="RN76" s="181"/>
      <c r="RO76" s="181"/>
      <c r="RP76" s="181"/>
      <c r="RQ76" s="181"/>
      <c r="RR76" s="181"/>
      <c r="RS76" s="181"/>
      <c r="RT76" s="181"/>
      <c r="RU76" s="181"/>
      <c r="RV76" s="181"/>
      <c r="RW76" s="181"/>
      <c r="RX76" s="181"/>
      <c r="RY76" s="181"/>
      <c r="RZ76" s="181"/>
      <c r="SA76" s="181"/>
      <c r="SB76" s="181"/>
      <c r="SC76" s="181"/>
      <c r="SD76" s="181"/>
      <c r="SE76" s="181"/>
      <c r="SF76" s="181"/>
      <c r="SG76" s="181"/>
      <c r="SH76" s="181"/>
      <c r="SI76" s="181"/>
      <c r="SJ76" s="181"/>
      <c r="SK76" s="181"/>
      <c r="SL76" s="181"/>
      <c r="SM76" s="181"/>
      <c r="SN76" s="181"/>
      <c r="SO76" s="181"/>
      <c r="SP76" s="181"/>
      <c r="SQ76" s="181"/>
      <c r="SR76" s="181"/>
      <c r="SS76" s="181"/>
      <c r="ST76" s="181"/>
      <c r="SU76" s="181"/>
      <c r="SV76" s="181"/>
      <c r="SW76" s="181"/>
      <c r="SX76" s="181"/>
      <c r="SY76" s="181"/>
      <c r="SZ76" s="181"/>
      <c r="TA76" s="181"/>
      <c r="TB76" s="181"/>
      <c r="TC76" s="181"/>
      <c r="TD76" s="181"/>
      <c r="TE76" s="181"/>
      <c r="TF76" s="181"/>
      <c r="TG76" s="181"/>
      <c r="TH76" s="181"/>
      <c r="TI76" s="181"/>
      <c r="TJ76" s="181"/>
      <c r="TK76" s="181"/>
      <c r="TL76" s="181"/>
      <c r="TM76" s="181"/>
      <c r="TN76" s="181"/>
      <c r="TO76" s="181"/>
      <c r="TP76" s="181"/>
      <c r="TQ76" s="181"/>
      <c r="TR76" s="181"/>
      <c r="TS76" s="181"/>
      <c r="TT76" s="181"/>
      <c r="TU76" s="181"/>
      <c r="TV76" s="181"/>
      <c r="TW76" s="181"/>
      <c r="TX76" s="181"/>
      <c r="TY76" s="181"/>
      <c r="TZ76" s="181"/>
      <c r="UA76" s="181"/>
      <c r="UB76" s="181"/>
      <c r="UC76" s="181"/>
      <c r="UD76" s="181"/>
      <c r="UE76" s="181"/>
      <c r="UF76" s="181"/>
      <c r="UG76" s="181"/>
      <c r="UH76" s="181"/>
      <c r="UI76" s="181"/>
      <c r="UJ76" s="181"/>
      <c r="UK76" s="181"/>
      <c r="UL76" s="181"/>
      <c r="UM76" s="181"/>
      <c r="UN76" s="181"/>
      <c r="UO76" s="181"/>
      <c r="UP76" s="181"/>
      <c r="UQ76" s="181"/>
      <c r="UR76" s="181"/>
      <c r="US76" s="181"/>
      <c r="UT76" s="181"/>
      <c r="UU76" s="181"/>
      <c r="UV76" s="181"/>
      <c r="UW76" s="181"/>
      <c r="UX76" s="181"/>
      <c r="UY76" s="181"/>
      <c r="UZ76" s="181"/>
      <c r="VA76" s="181"/>
      <c r="VB76" s="181"/>
      <c r="VC76" s="181"/>
      <c r="VD76" s="181"/>
      <c r="VE76" s="181"/>
      <c r="VF76" s="181"/>
      <c r="VG76" s="181"/>
      <c r="VH76" s="181"/>
      <c r="VI76" s="181"/>
      <c r="VJ76" s="181"/>
      <c r="VK76" s="181"/>
      <c r="VL76" s="181"/>
      <c r="VM76" s="181"/>
      <c r="VN76" s="181"/>
      <c r="VO76" s="181"/>
      <c r="VP76" s="181"/>
      <c r="VQ76" s="181"/>
      <c r="VR76" s="181"/>
      <c r="VS76" s="181"/>
      <c r="VT76" s="181"/>
      <c r="VU76" s="181"/>
      <c r="VV76" s="181"/>
      <c r="VW76" s="181"/>
      <c r="VX76" s="181"/>
      <c r="VY76" s="181"/>
      <c r="VZ76" s="181"/>
      <c r="WA76" s="181"/>
      <c r="WB76" s="181"/>
      <c r="WC76" s="181"/>
      <c r="WD76" s="181"/>
      <c r="WE76" s="181"/>
      <c r="WF76" s="181"/>
      <c r="WG76" s="181"/>
      <c r="WH76" s="181"/>
      <c r="WI76" s="181"/>
      <c r="WJ76" s="181"/>
      <c r="WK76" s="181"/>
      <c r="WL76" s="181"/>
      <c r="WM76" s="181"/>
      <c r="WN76" s="181"/>
      <c r="WO76" s="181"/>
      <c r="WP76" s="181"/>
      <c r="WQ76" s="181"/>
      <c r="WR76" s="181"/>
      <c r="WS76" s="181"/>
      <c r="WT76" s="181"/>
      <c r="WU76" s="181"/>
      <c r="WV76" s="181"/>
      <c r="WW76" s="181"/>
      <c r="WX76" s="181"/>
      <c r="WY76" s="181"/>
      <c r="WZ76" s="181"/>
      <c r="XA76" s="181"/>
      <c r="XB76" s="181"/>
      <c r="XC76" s="181"/>
      <c r="XD76" s="181"/>
      <c r="XE76" s="181"/>
      <c r="XF76" s="181"/>
      <c r="XG76" s="181"/>
      <c r="XH76" s="181"/>
      <c r="XI76" s="181"/>
      <c r="XJ76" s="181"/>
      <c r="XK76" s="181"/>
      <c r="XL76" s="181"/>
      <c r="XM76" s="181"/>
      <c r="XN76" s="181"/>
      <c r="XO76" s="181"/>
      <c r="XP76" s="181"/>
      <c r="XQ76" s="181"/>
      <c r="XR76" s="181"/>
      <c r="XS76" s="181"/>
      <c r="XT76" s="181"/>
      <c r="XU76" s="181"/>
      <c r="XV76" s="181"/>
      <c r="XW76" s="181"/>
      <c r="XX76" s="181"/>
      <c r="XY76" s="181"/>
      <c r="XZ76" s="181"/>
      <c r="YA76" s="181"/>
      <c r="YB76" s="181"/>
      <c r="YC76" s="181"/>
      <c r="YD76" s="181"/>
      <c r="YE76" s="181"/>
      <c r="YF76" s="181"/>
      <c r="YG76" s="181"/>
      <c r="YH76" s="181"/>
      <c r="YI76" s="181"/>
      <c r="YJ76" s="181"/>
      <c r="YK76" s="181"/>
      <c r="YL76" s="181"/>
      <c r="YM76" s="181"/>
      <c r="YN76" s="181"/>
      <c r="YO76" s="181"/>
      <c r="YP76" s="181"/>
      <c r="YQ76" s="181"/>
      <c r="YR76" s="181"/>
      <c r="YS76" s="181"/>
      <c r="YT76" s="181"/>
      <c r="YU76" s="181"/>
      <c r="YV76" s="181"/>
      <c r="YW76" s="181"/>
      <c r="YX76" s="181"/>
      <c r="YY76" s="181"/>
      <c r="YZ76" s="181"/>
      <c r="ZA76" s="181"/>
      <c r="ZB76" s="181"/>
      <c r="ZC76" s="181"/>
      <c r="ZD76" s="181"/>
      <c r="ZE76" s="181"/>
      <c r="ZF76" s="181"/>
      <c r="ZG76" s="181"/>
      <c r="ZH76" s="181"/>
      <c r="ZI76" s="181"/>
      <c r="ZJ76" s="181"/>
      <c r="ZK76" s="181"/>
      <c r="ZL76" s="181"/>
      <c r="ZM76" s="181"/>
      <c r="ZN76" s="181"/>
      <c r="ZO76" s="181"/>
      <c r="ZP76" s="181"/>
      <c r="ZQ76" s="181"/>
      <c r="ZR76" s="181"/>
      <c r="ZS76" s="181"/>
      <c r="ZT76" s="181"/>
      <c r="ZU76" s="181"/>
      <c r="ZV76" s="181"/>
      <c r="ZW76" s="181"/>
      <c r="ZX76" s="181"/>
      <c r="ZY76" s="181"/>
      <c r="ZZ76" s="181"/>
      <c r="AAA76" s="181"/>
      <c r="AAB76" s="181"/>
      <c r="AAC76" s="181"/>
      <c r="AAD76" s="181"/>
      <c r="AAE76" s="181"/>
      <c r="AAF76" s="181"/>
      <c r="AAG76" s="181"/>
      <c r="AAH76" s="181"/>
      <c r="AAI76" s="181"/>
      <c r="AAJ76" s="181"/>
      <c r="AAK76" s="181"/>
      <c r="AAL76" s="181"/>
      <c r="AAM76" s="181"/>
      <c r="AAN76" s="181"/>
      <c r="AAO76" s="181"/>
      <c r="AAP76" s="181"/>
      <c r="AAQ76" s="181"/>
      <c r="AAR76" s="181"/>
      <c r="AAS76" s="181"/>
      <c r="AAT76" s="181"/>
      <c r="AAU76" s="181"/>
      <c r="AAV76" s="181"/>
      <c r="AAW76" s="181"/>
      <c r="AAX76" s="181"/>
      <c r="AAY76" s="181"/>
      <c r="AAZ76" s="181"/>
      <c r="ABA76" s="181"/>
      <c r="ABB76" s="181"/>
      <c r="ABC76" s="181"/>
      <c r="ABD76" s="181"/>
      <c r="ABE76" s="181"/>
      <c r="ABF76" s="181"/>
      <c r="ABG76" s="181"/>
      <c r="ABH76" s="181"/>
      <c r="ABI76" s="181"/>
      <c r="ABJ76" s="181"/>
      <c r="ABK76" s="181"/>
      <c r="ABL76" s="181"/>
      <c r="ABM76" s="181"/>
      <c r="ABN76" s="181"/>
      <c r="ABO76" s="181"/>
      <c r="ABP76" s="181"/>
      <c r="ABQ76" s="181"/>
      <c r="ABR76" s="181"/>
      <c r="ABS76" s="181"/>
      <c r="ABT76" s="181"/>
      <c r="ABU76" s="181"/>
      <c r="ABV76" s="181"/>
      <c r="ABW76" s="181"/>
      <c r="ABX76" s="181"/>
      <c r="ABY76" s="181"/>
      <c r="ABZ76" s="181"/>
      <c r="ACA76" s="181"/>
      <c r="ACB76" s="181"/>
      <c r="ACC76" s="181"/>
      <c r="ACD76" s="181"/>
      <c r="ACE76" s="181"/>
      <c r="ACF76" s="181"/>
      <c r="ACG76" s="181"/>
      <c r="ACH76" s="181"/>
      <c r="ACI76" s="181"/>
      <c r="ACJ76" s="181"/>
      <c r="ACK76" s="181"/>
      <c r="ACL76" s="181"/>
      <c r="ACM76" s="181"/>
      <c r="ACN76" s="181"/>
      <c r="ACO76" s="181"/>
      <c r="ACP76" s="181"/>
      <c r="ACQ76" s="181"/>
      <c r="ACR76" s="181"/>
      <c r="ACS76" s="181"/>
      <c r="ACT76" s="181"/>
      <c r="ACU76" s="181"/>
      <c r="ACV76" s="181"/>
      <c r="ACW76" s="181"/>
      <c r="ACX76" s="181"/>
      <c r="ACY76" s="181"/>
      <c r="ACZ76" s="181"/>
      <c r="ADA76" s="181"/>
      <c r="ADB76" s="181"/>
      <c r="ADC76" s="181"/>
      <c r="ADD76" s="181"/>
      <c r="ADE76" s="181"/>
      <c r="ADF76" s="181"/>
      <c r="ADG76" s="181"/>
      <c r="ADH76" s="181"/>
      <c r="ADI76" s="181"/>
      <c r="ADJ76" s="181"/>
      <c r="ADK76" s="181"/>
      <c r="ADL76" s="181"/>
      <c r="ADM76" s="181"/>
      <c r="ADN76" s="181"/>
      <c r="ADO76" s="181"/>
      <c r="ADP76" s="181"/>
      <c r="ADQ76" s="181"/>
      <c r="ADR76" s="181"/>
      <c r="ADS76" s="181"/>
      <c r="ADT76" s="181"/>
      <c r="ADU76" s="181"/>
      <c r="ADV76" s="181"/>
      <c r="ADW76" s="181"/>
      <c r="ADX76" s="181"/>
      <c r="ADY76" s="181"/>
      <c r="ADZ76" s="181"/>
      <c r="AEA76" s="181"/>
      <c r="AEB76" s="181"/>
      <c r="AEC76" s="181"/>
      <c r="AED76" s="181"/>
      <c r="AEE76" s="181"/>
      <c r="AEF76" s="181"/>
      <c r="AEG76" s="181"/>
      <c r="AEH76" s="181"/>
      <c r="AEI76" s="181"/>
      <c r="AEJ76" s="181"/>
      <c r="AEK76" s="181"/>
      <c r="AEL76" s="181"/>
      <c r="AEM76" s="181"/>
      <c r="AEN76" s="181"/>
      <c r="AEO76" s="181"/>
      <c r="AEP76" s="181"/>
      <c r="AEQ76" s="181"/>
      <c r="AER76" s="181"/>
      <c r="AES76" s="181"/>
      <c r="AET76" s="181"/>
      <c r="AEU76" s="181"/>
      <c r="AEV76" s="181"/>
      <c r="AEW76" s="181"/>
      <c r="AEX76" s="181"/>
      <c r="AEY76" s="181"/>
      <c r="AEZ76" s="181"/>
      <c r="AFA76" s="181"/>
      <c r="AFB76" s="181"/>
      <c r="AFC76" s="181"/>
      <c r="AFD76" s="181"/>
      <c r="AFE76" s="181"/>
      <c r="AFF76" s="181"/>
      <c r="AFG76" s="181"/>
      <c r="AFH76" s="181"/>
      <c r="AFI76" s="181"/>
      <c r="AFJ76" s="181"/>
      <c r="AFK76" s="181"/>
      <c r="AFL76" s="181"/>
      <c r="AFM76" s="181"/>
      <c r="AFN76" s="181"/>
      <c r="AFO76" s="181"/>
      <c r="AFP76" s="181"/>
      <c r="AFQ76" s="181"/>
      <c r="AFR76" s="181"/>
      <c r="AFS76" s="181"/>
      <c r="AFT76" s="181"/>
      <c r="AFU76" s="181"/>
      <c r="AFV76" s="181"/>
      <c r="AFW76" s="181"/>
      <c r="AFX76" s="181"/>
      <c r="AFY76" s="181"/>
      <c r="AFZ76" s="181"/>
      <c r="AGA76" s="181"/>
      <c r="AGB76" s="181"/>
      <c r="AGC76" s="181"/>
      <c r="AGD76" s="181"/>
      <c r="AGE76" s="181"/>
      <c r="AGF76" s="181"/>
      <c r="AGG76" s="181"/>
      <c r="AGH76" s="181"/>
      <c r="AGI76" s="181"/>
      <c r="AGJ76" s="181"/>
      <c r="AGK76" s="181"/>
      <c r="AGL76" s="181"/>
      <c r="AGM76" s="181"/>
      <c r="AGN76" s="181"/>
      <c r="AGO76" s="181"/>
      <c r="AGP76" s="181"/>
      <c r="AGQ76" s="181"/>
      <c r="AGR76" s="181"/>
      <c r="AGS76" s="181"/>
      <c r="AGT76" s="181"/>
      <c r="AGU76" s="181"/>
      <c r="AGV76" s="181"/>
      <c r="AGW76" s="181"/>
      <c r="AGX76" s="181"/>
      <c r="AGY76" s="181"/>
      <c r="AGZ76" s="181"/>
      <c r="AHA76" s="181"/>
      <c r="AHB76" s="181"/>
      <c r="AHC76" s="181"/>
      <c r="AHD76" s="181"/>
      <c r="AHE76" s="181"/>
      <c r="AHF76" s="181"/>
      <c r="AHG76" s="181"/>
      <c r="AHH76" s="181"/>
      <c r="AHI76" s="181"/>
      <c r="AHJ76" s="181"/>
      <c r="AHK76" s="181"/>
      <c r="AHL76" s="181"/>
      <c r="AHM76" s="181"/>
      <c r="AHN76" s="181"/>
      <c r="AHO76" s="181"/>
      <c r="AHP76" s="181"/>
      <c r="AHQ76" s="181"/>
      <c r="AHR76" s="181"/>
      <c r="AHS76" s="181"/>
      <c r="AHT76" s="181"/>
      <c r="AHU76" s="181"/>
      <c r="AHV76" s="181"/>
      <c r="AHW76" s="181"/>
      <c r="AHX76" s="181"/>
      <c r="AHY76" s="181"/>
      <c r="AHZ76" s="181"/>
      <c r="AIA76" s="181"/>
      <c r="AIB76" s="181"/>
      <c r="AIC76" s="181"/>
      <c r="AID76" s="181"/>
      <c r="AIE76" s="181"/>
      <c r="AIF76" s="181"/>
      <c r="AIG76" s="181"/>
      <c r="AIH76" s="181"/>
      <c r="AII76" s="181"/>
      <c r="AIJ76" s="181"/>
      <c r="AIK76" s="181"/>
      <c r="AIL76" s="181"/>
      <c r="AIM76" s="181"/>
      <c r="AIN76" s="181"/>
      <c r="AIO76" s="181"/>
      <c r="AIP76" s="181"/>
      <c r="AIQ76" s="181"/>
      <c r="AIR76" s="181"/>
      <c r="AIS76" s="181"/>
      <c r="AIT76" s="181"/>
      <c r="AIU76" s="181"/>
      <c r="AIV76" s="181"/>
      <c r="AIW76" s="181"/>
      <c r="AIX76" s="181"/>
      <c r="AIY76" s="181"/>
      <c r="AIZ76" s="181"/>
      <c r="AJA76" s="181"/>
      <c r="AJB76" s="181"/>
      <c r="AJC76" s="181"/>
      <c r="AJD76" s="181"/>
      <c r="AJE76" s="181"/>
      <c r="AJF76" s="181"/>
      <c r="AJG76" s="181"/>
      <c r="AJH76" s="181"/>
      <c r="AJI76" s="181"/>
      <c r="AJJ76" s="181"/>
      <c r="AJK76" s="181"/>
      <c r="AJL76" s="181"/>
      <c r="AJM76" s="181"/>
      <c r="AJN76" s="181"/>
      <c r="AJO76" s="181"/>
      <c r="AJP76" s="181"/>
      <c r="AJQ76" s="181"/>
      <c r="AJR76" s="181"/>
      <c r="AJS76" s="181"/>
      <c r="AJT76" s="181"/>
      <c r="AJU76" s="181"/>
      <c r="AJV76" s="181"/>
      <c r="AJW76" s="181"/>
      <c r="AJX76" s="181"/>
      <c r="AJY76" s="181"/>
      <c r="AJZ76" s="181"/>
      <c r="AKA76" s="181"/>
      <c r="AKB76" s="181"/>
      <c r="AKC76" s="181"/>
      <c r="AKD76" s="181"/>
      <c r="AKE76" s="181"/>
      <c r="AKF76" s="181"/>
      <c r="AKG76" s="181"/>
      <c r="AKH76" s="181"/>
      <c r="AKI76" s="181"/>
      <c r="AKJ76" s="181"/>
      <c r="AKK76" s="181"/>
      <c r="AKL76" s="181"/>
      <c r="AKM76" s="181"/>
      <c r="AKN76" s="181"/>
      <c r="AKO76" s="181"/>
      <c r="AKP76" s="181"/>
      <c r="AKQ76" s="181"/>
      <c r="AKR76" s="181"/>
      <c r="AKS76" s="181"/>
      <c r="AKT76" s="181"/>
      <c r="AKU76" s="181"/>
      <c r="AKV76" s="181"/>
      <c r="AKW76" s="181"/>
      <c r="AKX76" s="181"/>
      <c r="AKY76" s="181"/>
      <c r="AKZ76" s="181"/>
      <c r="ALA76" s="181"/>
      <c r="ALB76" s="181"/>
      <c r="ALC76" s="181"/>
      <c r="ALD76" s="181"/>
      <c r="ALE76" s="181"/>
      <c r="ALF76" s="181"/>
      <c r="ALG76" s="181"/>
      <c r="ALH76" s="181"/>
      <c r="ALI76" s="181"/>
      <c r="ALJ76" s="181"/>
      <c r="ALK76" s="181"/>
      <c r="ALL76" s="181"/>
      <c r="ALM76" s="181"/>
      <c r="ALN76" s="181"/>
      <c r="ALO76" s="181"/>
      <c r="ALP76" s="181"/>
      <c r="ALQ76" s="181"/>
      <c r="ALR76" s="181"/>
      <c r="ALS76" s="181"/>
      <c r="ALT76" s="181"/>
      <c r="ALU76" s="181"/>
      <c r="ALV76" s="181"/>
      <c r="ALW76" s="181"/>
      <c r="ALX76" s="181"/>
      <c r="ALY76" s="181"/>
      <c r="ALZ76" s="181"/>
      <c r="AMA76" s="181"/>
      <c r="AMB76" s="181"/>
      <c r="AMC76" s="181"/>
      <c r="AMD76" s="181"/>
      <c r="AME76" s="181"/>
      <c r="AMF76" s="181"/>
      <c r="AMG76" s="181"/>
      <c r="AMH76" s="181"/>
      <c r="AMI76" s="181"/>
      <c r="AMJ76" s="181"/>
      <c r="AMK76" s="181"/>
      <c r="AML76" s="181"/>
      <c r="AMM76" s="181"/>
      <c r="AMN76" s="181"/>
      <c r="AMO76" s="181"/>
      <c r="AMP76" s="181"/>
      <c r="AMQ76" s="181"/>
      <c r="AMR76" s="181"/>
      <c r="AMS76" s="181"/>
      <c r="AMT76" s="181"/>
      <c r="AMU76" s="181"/>
      <c r="AMV76" s="181"/>
      <c r="AMW76" s="181"/>
      <c r="AMX76" s="181"/>
      <c r="AMY76" s="181"/>
      <c r="AMZ76" s="181"/>
      <c r="ANA76" s="181"/>
      <c r="ANB76" s="181"/>
      <c r="ANC76" s="181"/>
      <c r="AND76" s="181"/>
      <c r="ANE76" s="181"/>
      <c r="ANF76" s="181"/>
      <c r="ANG76" s="181"/>
      <c r="ANH76" s="181"/>
      <c r="ANI76" s="181"/>
      <c r="ANJ76" s="181"/>
      <c r="ANK76" s="181"/>
      <c r="ANL76" s="181"/>
      <c r="ANM76" s="181"/>
      <c r="ANN76" s="181"/>
      <c r="ANO76" s="181"/>
      <c r="ANP76" s="181"/>
      <c r="ANQ76" s="181"/>
      <c r="ANR76" s="181"/>
      <c r="ANS76" s="181"/>
      <c r="ANT76" s="181"/>
      <c r="ANU76" s="181"/>
      <c r="ANV76" s="181"/>
      <c r="ANW76" s="181"/>
      <c r="ANX76" s="181"/>
      <c r="ANY76" s="181"/>
      <c r="ANZ76" s="181"/>
      <c r="AOA76" s="181"/>
      <c r="AOB76" s="181"/>
      <c r="AOC76" s="181"/>
      <c r="AOD76" s="181"/>
      <c r="AOE76" s="181"/>
      <c r="AOF76" s="181"/>
      <c r="AOG76" s="181"/>
      <c r="AOH76" s="181"/>
      <c r="AOI76" s="181"/>
      <c r="AOJ76" s="181"/>
      <c r="AOK76" s="181"/>
      <c r="AOL76" s="181"/>
      <c r="AOM76" s="181"/>
      <c r="AON76" s="181"/>
      <c r="AOO76" s="181"/>
      <c r="AOP76" s="181"/>
      <c r="AOQ76" s="181"/>
      <c r="AOR76" s="181"/>
      <c r="AOS76" s="181"/>
      <c r="AOT76" s="181"/>
      <c r="AOU76" s="181"/>
      <c r="AOV76" s="181"/>
      <c r="AOW76" s="181"/>
      <c r="AOX76" s="181"/>
      <c r="AOY76" s="181"/>
      <c r="AOZ76" s="181"/>
      <c r="APA76" s="181"/>
      <c r="APB76" s="181"/>
      <c r="APC76" s="181"/>
      <c r="APD76" s="181"/>
      <c r="APE76" s="181"/>
      <c r="APF76" s="181"/>
      <c r="APG76" s="181"/>
      <c r="APH76" s="181"/>
      <c r="API76" s="181"/>
      <c r="APJ76" s="181"/>
      <c r="APK76" s="181"/>
      <c r="APL76" s="181"/>
      <c r="APM76" s="181"/>
      <c r="APN76" s="181"/>
      <c r="APO76" s="181"/>
      <c r="APP76" s="181"/>
      <c r="APQ76" s="181"/>
      <c r="APR76" s="181"/>
      <c r="APS76" s="181"/>
      <c r="APT76" s="181"/>
      <c r="APU76" s="181"/>
      <c r="APV76" s="181"/>
      <c r="APW76" s="181"/>
      <c r="APX76" s="181"/>
      <c r="APY76" s="181"/>
      <c r="APZ76" s="181"/>
      <c r="AQA76" s="181"/>
      <c r="AQB76" s="181"/>
      <c r="AQC76" s="181"/>
      <c r="AQD76" s="181"/>
      <c r="AQE76" s="181"/>
      <c r="AQF76" s="181"/>
      <c r="AQG76" s="181"/>
      <c r="AQH76" s="181"/>
      <c r="AQI76" s="181"/>
      <c r="AQJ76" s="181"/>
      <c r="AQK76" s="181"/>
      <c r="AQL76" s="181"/>
      <c r="AQM76" s="181"/>
      <c r="AQN76" s="181"/>
      <c r="AQO76" s="181"/>
      <c r="AQP76" s="181"/>
      <c r="AQQ76" s="181"/>
      <c r="AQR76" s="181"/>
      <c r="AQS76" s="181"/>
      <c r="AQT76" s="181"/>
      <c r="AQU76" s="181"/>
      <c r="AQV76" s="181"/>
      <c r="AQW76" s="181"/>
      <c r="AQX76" s="181"/>
      <c r="AQY76" s="181"/>
      <c r="AQZ76" s="181"/>
      <c r="ARA76" s="181"/>
      <c r="ARB76" s="181"/>
      <c r="ARC76" s="181"/>
      <c r="ARD76" s="181"/>
      <c r="ARE76" s="181"/>
      <c r="ARF76" s="181"/>
      <c r="ARG76" s="181"/>
      <c r="ARH76" s="181"/>
      <c r="ARI76" s="181"/>
      <c r="ARJ76" s="181"/>
      <c r="ARK76" s="181"/>
      <c r="ARL76" s="181"/>
      <c r="ARM76" s="181"/>
      <c r="ARN76" s="181"/>
      <c r="ARO76" s="181"/>
      <c r="ARP76" s="181"/>
      <c r="ARQ76" s="181"/>
      <c r="ARR76" s="181"/>
      <c r="ARS76" s="181"/>
      <c r="ART76" s="181"/>
      <c r="ARU76" s="181"/>
      <c r="ARV76" s="181"/>
      <c r="ARW76" s="181"/>
      <c r="ARX76" s="181"/>
      <c r="ARY76" s="181"/>
      <c r="ARZ76" s="181"/>
      <c r="ASA76" s="181"/>
      <c r="ASB76" s="181"/>
      <c r="ASC76" s="181"/>
      <c r="ASD76" s="181"/>
      <c r="ASE76" s="181"/>
      <c r="ASF76" s="181"/>
      <c r="ASG76" s="181"/>
      <c r="ASH76" s="181"/>
      <c r="ASI76" s="181"/>
      <c r="ASJ76" s="181"/>
      <c r="ASK76" s="181"/>
      <c r="ASL76" s="181"/>
      <c r="ASM76" s="181"/>
      <c r="ASN76" s="181"/>
      <c r="ASO76" s="181"/>
      <c r="ASP76" s="181"/>
      <c r="ASQ76" s="181"/>
      <c r="ASR76" s="181"/>
      <c r="ASS76" s="181"/>
      <c r="AST76" s="181"/>
      <c r="ASU76" s="181"/>
      <c r="ASV76" s="181"/>
      <c r="ASW76" s="181"/>
      <c r="ASX76" s="181"/>
      <c r="ASY76" s="181"/>
      <c r="ASZ76" s="181"/>
      <c r="ATA76" s="181"/>
      <c r="ATB76" s="181"/>
      <c r="ATC76" s="181"/>
      <c r="ATD76" s="181"/>
      <c r="ATE76" s="181"/>
      <c r="ATF76" s="181"/>
      <c r="ATG76" s="181"/>
      <c r="ATH76" s="181"/>
      <c r="ATI76" s="181"/>
      <c r="ATJ76" s="181"/>
      <c r="ATK76" s="181"/>
      <c r="ATL76" s="181"/>
      <c r="ATM76" s="181"/>
      <c r="ATN76" s="181"/>
      <c r="ATO76" s="181"/>
      <c r="ATP76" s="181"/>
      <c r="ATQ76" s="181"/>
      <c r="ATR76" s="181"/>
      <c r="ATS76" s="181"/>
      <c r="ATT76" s="181"/>
      <c r="ATU76" s="181"/>
      <c r="ATV76" s="181"/>
      <c r="ATW76" s="181"/>
      <c r="ATX76" s="181"/>
      <c r="ATY76" s="181"/>
      <c r="ATZ76" s="181"/>
      <c r="AUA76" s="181"/>
      <c r="AUB76" s="181"/>
      <c r="AUC76" s="181"/>
      <c r="AUD76" s="181"/>
      <c r="AUE76" s="181"/>
      <c r="AUF76" s="181"/>
      <c r="AUG76" s="181"/>
      <c r="AUH76" s="181"/>
      <c r="AUI76" s="181"/>
      <c r="AUJ76" s="181"/>
      <c r="AUK76" s="181"/>
      <c r="AUL76" s="181"/>
      <c r="AUM76" s="181"/>
      <c r="AUN76" s="181"/>
      <c r="AUO76" s="181"/>
      <c r="AUP76" s="181"/>
      <c r="AUQ76" s="181"/>
      <c r="AUR76" s="181"/>
      <c r="AUS76" s="181"/>
      <c r="AUT76" s="181"/>
      <c r="AUU76" s="181"/>
      <c r="AUV76" s="181"/>
      <c r="AUW76" s="181"/>
      <c r="AUX76" s="181"/>
      <c r="AUY76" s="181"/>
      <c r="AUZ76" s="181"/>
      <c r="AVA76" s="181"/>
      <c r="AVB76" s="181"/>
      <c r="AVC76" s="181"/>
      <c r="AVD76" s="181"/>
      <c r="AVE76" s="181"/>
      <c r="AVF76" s="181"/>
      <c r="AVG76" s="181"/>
      <c r="AVH76" s="181"/>
      <c r="AVI76" s="181"/>
      <c r="AVJ76" s="181"/>
      <c r="AVK76" s="181"/>
      <c r="AVL76" s="181"/>
      <c r="AVM76" s="181"/>
      <c r="AVN76" s="181"/>
      <c r="AVO76" s="181"/>
      <c r="AVP76" s="181"/>
      <c r="AVQ76" s="181"/>
      <c r="AVR76" s="181"/>
      <c r="AVS76" s="181"/>
      <c r="AVT76" s="181"/>
      <c r="AVU76" s="181"/>
      <c r="AVV76" s="181"/>
      <c r="AVW76" s="181"/>
      <c r="AVX76" s="181"/>
      <c r="AVY76" s="181"/>
      <c r="AVZ76" s="181"/>
      <c r="AWA76" s="181"/>
      <c r="AWB76" s="181"/>
      <c r="AWC76" s="181"/>
      <c r="AWD76" s="181"/>
      <c r="AWE76" s="181"/>
      <c r="AWF76" s="181"/>
      <c r="AWG76" s="181"/>
      <c r="AWH76" s="181"/>
      <c r="AWI76" s="181"/>
      <c r="AWJ76" s="181"/>
      <c r="AWK76" s="181"/>
      <c r="AWL76" s="181"/>
      <c r="AWM76" s="181"/>
      <c r="AWN76" s="181"/>
      <c r="AWO76" s="181"/>
      <c r="AWP76" s="181"/>
      <c r="AWQ76" s="181"/>
      <c r="AWR76" s="181"/>
      <c r="AWS76" s="181"/>
      <c r="AWT76" s="181"/>
      <c r="AWU76" s="181"/>
      <c r="AWV76" s="181"/>
      <c r="AWW76" s="181"/>
      <c r="AWX76" s="181"/>
      <c r="AWY76" s="181"/>
      <c r="AWZ76" s="181"/>
      <c r="AXA76" s="181"/>
      <c r="AXB76" s="181"/>
      <c r="AXC76" s="181"/>
      <c r="AXD76" s="181"/>
      <c r="AXE76" s="181"/>
      <c r="AXF76" s="181"/>
      <c r="AXG76" s="181"/>
      <c r="AXH76" s="181"/>
      <c r="AXI76" s="181"/>
      <c r="AXJ76" s="181"/>
      <c r="AXK76" s="181"/>
      <c r="AXL76" s="181"/>
      <c r="AXM76" s="181"/>
      <c r="AXN76" s="181"/>
      <c r="AXO76" s="181"/>
      <c r="AXP76" s="181"/>
      <c r="AXQ76" s="181"/>
      <c r="AXR76" s="181"/>
      <c r="AXS76" s="181"/>
      <c r="AXT76" s="181"/>
      <c r="AXU76" s="181"/>
      <c r="AXV76" s="181"/>
      <c r="AXW76" s="181"/>
      <c r="AXX76" s="181"/>
      <c r="AXY76" s="181"/>
      <c r="AXZ76" s="181"/>
      <c r="AYA76" s="181"/>
      <c r="AYB76" s="181"/>
      <c r="AYC76" s="181"/>
      <c r="AYD76" s="181"/>
      <c r="AYE76" s="181"/>
      <c r="AYF76" s="181"/>
      <c r="AYG76" s="181"/>
      <c r="AYH76" s="181"/>
      <c r="AYI76" s="181"/>
      <c r="AYJ76" s="181"/>
      <c r="AYK76" s="181"/>
      <c r="AYL76" s="181"/>
      <c r="AYM76" s="181"/>
      <c r="AYN76" s="181"/>
      <c r="AYO76" s="181"/>
      <c r="AYP76" s="181"/>
      <c r="AYQ76" s="181"/>
      <c r="AYR76" s="181"/>
      <c r="AYS76" s="181"/>
      <c r="AYT76" s="181"/>
      <c r="AYU76" s="181"/>
      <c r="AYV76" s="181"/>
      <c r="AYW76" s="181"/>
      <c r="AYX76" s="181"/>
      <c r="AYY76" s="181"/>
      <c r="AYZ76" s="181"/>
      <c r="AZA76" s="181"/>
      <c r="AZB76" s="181"/>
      <c r="AZC76" s="181"/>
      <c r="AZD76" s="181"/>
      <c r="AZE76" s="181"/>
      <c r="AZF76" s="181"/>
      <c r="AZG76" s="181"/>
      <c r="AZH76" s="181"/>
      <c r="AZI76" s="181"/>
      <c r="AZJ76" s="181"/>
      <c r="AZK76" s="181"/>
      <c r="AZL76" s="181"/>
      <c r="AZM76" s="181"/>
      <c r="AZN76" s="181"/>
      <c r="AZO76" s="181"/>
      <c r="AZP76" s="181"/>
      <c r="AZQ76" s="181"/>
      <c r="AZR76" s="181"/>
      <c r="AZS76" s="181"/>
      <c r="AZT76" s="181"/>
      <c r="AZU76" s="181"/>
      <c r="AZV76" s="181"/>
      <c r="AZW76" s="181"/>
      <c r="AZX76" s="181"/>
      <c r="AZY76" s="181"/>
      <c r="AZZ76" s="181"/>
      <c r="BAA76" s="181"/>
      <c r="BAB76" s="181"/>
      <c r="BAC76" s="181"/>
      <c r="BAD76" s="181"/>
      <c r="BAE76" s="181"/>
      <c r="BAF76" s="181"/>
      <c r="BAG76" s="181"/>
      <c r="BAH76" s="181"/>
      <c r="BAI76" s="181"/>
      <c r="BAJ76" s="181"/>
      <c r="BAK76" s="181"/>
      <c r="BAL76" s="181"/>
      <c r="BAM76" s="181"/>
      <c r="BAN76" s="181"/>
      <c r="BAO76" s="181"/>
      <c r="BAP76" s="181"/>
      <c r="BAQ76" s="181"/>
      <c r="BAR76" s="181"/>
      <c r="BAS76" s="181"/>
      <c r="BAT76" s="181"/>
      <c r="BAU76" s="181"/>
      <c r="BAV76" s="181"/>
      <c r="BAW76" s="181"/>
      <c r="BAX76" s="181"/>
      <c r="BAY76" s="181"/>
      <c r="BAZ76" s="181"/>
      <c r="BBA76" s="181"/>
      <c r="BBB76" s="181"/>
      <c r="BBC76" s="181"/>
      <c r="BBD76" s="181"/>
      <c r="BBE76" s="181"/>
      <c r="BBF76" s="181"/>
      <c r="BBG76" s="181"/>
      <c r="BBH76" s="181"/>
      <c r="BBI76" s="181"/>
      <c r="BBJ76" s="181"/>
      <c r="BBK76" s="181"/>
      <c r="BBL76" s="181"/>
      <c r="BBM76" s="181"/>
      <c r="BBN76" s="181"/>
      <c r="BBO76" s="181"/>
      <c r="BBP76" s="181"/>
      <c r="BBQ76" s="181"/>
      <c r="BBR76" s="181"/>
      <c r="BBS76" s="181"/>
      <c r="BBT76" s="181"/>
      <c r="BBU76" s="181"/>
      <c r="BBV76" s="181"/>
      <c r="BBW76" s="181"/>
      <c r="BBX76" s="181"/>
      <c r="BBY76" s="181"/>
      <c r="BBZ76" s="181"/>
      <c r="BCA76" s="181"/>
      <c r="BCB76" s="181"/>
      <c r="BCC76" s="181"/>
      <c r="BCD76" s="181"/>
      <c r="BCE76" s="181"/>
      <c r="BCF76" s="181"/>
      <c r="BCG76" s="181"/>
      <c r="BCH76" s="181"/>
      <c r="BCI76" s="181"/>
      <c r="BCJ76" s="181"/>
      <c r="BCK76" s="181"/>
      <c r="BCL76" s="181"/>
      <c r="BCM76" s="181"/>
      <c r="BCN76" s="181"/>
      <c r="BCO76" s="181"/>
      <c r="BCP76" s="181"/>
      <c r="BCQ76" s="181"/>
      <c r="BCR76" s="181"/>
      <c r="BCS76" s="181"/>
      <c r="BCT76" s="181"/>
      <c r="BCU76" s="181"/>
      <c r="BCV76" s="181"/>
      <c r="BCW76" s="181"/>
      <c r="BCX76" s="181"/>
      <c r="BCY76" s="181"/>
      <c r="BCZ76" s="181"/>
      <c r="BDA76" s="181"/>
      <c r="BDB76" s="181"/>
      <c r="BDC76" s="181"/>
      <c r="BDD76" s="181"/>
      <c r="BDE76" s="181"/>
      <c r="BDF76" s="181"/>
      <c r="BDG76" s="181"/>
      <c r="BDH76" s="181"/>
      <c r="BDI76" s="181"/>
      <c r="BDJ76" s="181"/>
      <c r="BDK76" s="181"/>
      <c r="BDL76" s="181"/>
      <c r="BDM76" s="181"/>
      <c r="BDN76" s="181"/>
      <c r="BDO76" s="181"/>
      <c r="BDP76" s="181"/>
      <c r="BDQ76" s="181"/>
      <c r="BDR76" s="181"/>
      <c r="BDS76" s="181"/>
      <c r="BDT76" s="181"/>
      <c r="BDU76" s="181"/>
      <c r="BDV76" s="181"/>
      <c r="BDW76" s="181"/>
      <c r="BDX76" s="181"/>
      <c r="BDY76" s="181"/>
      <c r="BDZ76" s="181"/>
      <c r="BEA76" s="181"/>
      <c r="BEB76" s="181"/>
      <c r="BEC76" s="181"/>
      <c r="BED76" s="181"/>
      <c r="BEE76" s="181"/>
      <c r="BEF76" s="181"/>
      <c r="BEG76" s="181"/>
      <c r="BEH76" s="181"/>
      <c r="BEI76" s="181"/>
      <c r="BEJ76" s="181"/>
      <c r="BEK76" s="181"/>
      <c r="BEL76" s="181"/>
      <c r="BEM76" s="181"/>
      <c r="BEN76" s="181"/>
      <c r="BEO76" s="181"/>
      <c r="BEP76" s="181"/>
      <c r="BEQ76" s="181"/>
      <c r="BER76" s="181"/>
      <c r="BES76" s="181"/>
      <c r="BET76" s="181"/>
      <c r="BEU76" s="181"/>
      <c r="BEV76" s="181"/>
      <c r="BEW76" s="181"/>
      <c r="BEX76" s="181"/>
      <c r="BEY76" s="181"/>
      <c r="BEZ76" s="181"/>
      <c r="BFA76" s="181"/>
      <c r="BFB76" s="181"/>
      <c r="BFC76" s="181"/>
      <c r="BFD76" s="181"/>
      <c r="BFE76" s="181"/>
      <c r="BFF76" s="181"/>
      <c r="BFG76" s="181"/>
      <c r="BFH76" s="181"/>
      <c r="BFI76" s="181"/>
      <c r="BFJ76" s="181"/>
      <c r="BFK76" s="181"/>
      <c r="BFL76" s="181"/>
      <c r="BFM76" s="181"/>
      <c r="BFN76" s="181"/>
      <c r="BFO76" s="181"/>
      <c r="BFP76" s="181"/>
      <c r="BFQ76" s="181"/>
      <c r="BFR76" s="181"/>
      <c r="BFS76" s="181"/>
      <c r="BFT76" s="181"/>
      <c r="BFU76" s="181"/>
      <c r="BFV76" s="181"/>
      <c r="BFW76" s="181"/>
      <c r="BFX76" s="181"/>
      <c r="BFY76" s="181"/>
      <c r="BFZ76" s="181"/>
      <c r="BGA76" s="181"/>
      <c r="BGB76" s="181"/>
      <c r="BGC76" s="181"/>
      <c r="BGD76" s="181"/>
      <c r="BGE76" s="181"/>
      <c r="BGF76" s="181"/>
      <c r="BGG76" s="181"/>
      <c r="BGH76" s="181"/>
      <c r="BGI76" s="181"/>
      <c r="BGJ76" s="181"/>
      <c r="BGK76" s="181"/>
      <c r="BGL76" s="181"/>
      <c r="BGM76" s="181"/>
      <c r="BGN76" s="181"/>
      <c r="BGO76" s="181"/>
      <c r="BGP76" s="181"/>
      <c r="BGQ76" s="181"/>
      <c r="BGR76" s="181"/>
      <c r="BGS76" s="181"/>
      <c r="BGT76" s="181"/>
      <c r="BGU76" s="181"/>
      <c r="BGV76" s="181"/>
      <c r="BGW76" s="181"/>
      <c r="BGX76" s="181"/>
      <c r="BGY76" s="181"/>
      <c r="BGZ76" s="181"/>
      <c r="BHA76" s="181"/>
      <c r="BHB76" s="181"/>
      <c r="BHC76" s="181"/>
      <c r="BHD76" s="181"/>
      <c r="BHE76" s="181"/>
      <c r="BHF76" s="181"/>
      <c r="BHG76" s="181"/>
      <c r="BHH76" s="181"/>
      <c r="BHI76" s="181"/>
      <c r="BHJ76" s="181"/>
      <c r="BHK76" s="181"/>
      <c r="BHL76" s="181"/>
      <c r="BHM76" s="181"/>
      <c r="BHN76" s="181"/>
      <c r="BHO76" s="181"/>
      <c r="BHP76" s="181"/>
      <c r="BHQ76" s="181"/>
      <c r="BHR76" s="181"/>
      <c r="BHS76" s="181"/>
      <c r="BHT76" s="181"/>
      <c r="BHU76" s="181"/>
      <c r="BHV76" s="181"/>
      <c r="BHW76" s="181"/>
      <c r="BHX76" s="181"/>
      <c r="BHY76" s="181"/>
      <c r="BHZ76" s="181"/>
      <c r="BIA76" s="181"/>
      <c r="BIB76" s="181"/>
      <c r="BIC76" s="181"/>
    </row>
    <row r="77" spans="1:1589" ht="19.5" customHeight="1" x14ac:dyDescent="0.25">
      <c r="A77" s="260"/>
      <c r="B77" s="259"/>
      <c r="C77" s="149" t="s">
        <v>27</v>
      </c>
      <c r="D77" s="113"/>
      <c r="E77" s="113"/>
      <c r="F77" s="113"/>
      <c r="G77" s="169"/>
      <c r="H77" s="168"/>
      <c r="I77" s="168"/>
      <c r="J77" s="168"/>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1"/>
      <c r="AL77" s="181"/>
      <c r="AM77" s="181"/>
      <c r="AN77" s="181"/>
      <c r="AO77" s="181"/>
      <c r="AP77" s="181"/>
      <c r="AQ77" s="181"/>
      <c r="AR77" s="182"/>
      <c r="AS77" s="181"/>
      <c r="AT77" s="181"/>
      <c r="AU77" s="181"/>
      <c r="AV77" s="181"/>
      <c r="AW77" s="181"/>
      <c r="AX77" s="181"/>
      <c r="AY77" s="181"/>
      <c r="AZ77" s="181"/>
      <c r="BA77" s="181"/>
      <c r="BB77" s="181"/>
      <c r="BC77" s="181"/>
      <c r="BD77" s="181"/>
      <c r="BE77" s="181"/>
      <c r="BF77" s="181"/>
      <c r="BG77" s="181"/>
      <c r="BH77" s="181"/>
      <c r="BI77" s="181"/>
      <c r="BJ77" s="181"/>
      <c r="BK77" s="181"/>
      <c r="BL77" s="181"/>
      <c r="BM77" s="181"/>
      <c r="BN77" s="181"/>
      <c r="BO77" s="181"/>
      <c r="BP77" s="181"/>
      <c r="BQ77" s="181"/>
      <c r="BR77" s="181"/>
      <c r="BS77" s="181"/>
      <c r="BT77" s="181"/>
      <c r="BU77" s="181"/>
      <c r="BV77" s="181"/>
      <c r="BW77" s="181"/>
      <c r="BX77" s="181"/>
      <c r="BY77" s="181"/>
      <c r="BZ77" s="181"/>
      <c r="CA77" s="181"/>
      <c r="CB77" s="181"/>
      <c r="CC77" s="181"/>
      <c r="CD77" s="181"/>
      <c r="CE77" s="181"/>
      <c r="CF77" s="181"/>
      <c r="CG77" s="181"/>
      <c r="CH77" s="181"/>
      <c r="CI77" s="181"/>
      <c r="CJ77" s="181"/>
      <c r="CK77" s="181"/>
      <c r="CL77" s="181"/>
      <c r="CM77" s="181"/>
      <c r="CN77" s="181"/>
      <c r="CO77" s="181"/>
      <c r="CP77" s="181"/>
      <c r="CQ77" s="181"/>
      <c r="CR77" s="181"/>
      <c r="CS77" s="181"/>
      <c r="CT77" s="181"/>
      <c r="CU77" s="181"/>
      <c r="CV77" s="181"/>
      <c r="CW77" s="181"/>
      <c r="CX77" s="181"/>
      <c r="CY77" s="181"/>
      <c r="CZ77" s="181"/>
      <c r="DA77" s="181"/>
      <c r="DB77" s="181"/>
      <c r="DC77" s="181"/>
      <c r="DD77" s="181"/>
      <c r="DE77" s="181"/>
      <c r="DF77" s="181"/>
      <c r="DG77" s="181"/>
      <c r="DH77" s="181"/>
      <c r="DI77" s="181"/>
      <c r="DJ77" s="181"/>
      <c r="DK77" s="181"/>
      <c r="DL77" s="181"/>
      <c r="DM77" s="181"/>
      <c r="DN77" s="181"/>
      <c r="DO77" s="181"/>
      <c r="DP77" s="181"/>
      <c r="DQ77" s="181"/>
      <c r="DR77" s="181"/>
      <c r="DS77" s="181"/>
      <c r="DT77" s="181"/>
      <c r="DU77" s="181"/>
      <c r="DV77" s="181"/>
      <c r="DW77" s="181"/>
      <c r="DX77" s="181"/>
      <c r="DY77" s="181"/>
      <c r="DZ77" s="181"/>
      <c r="EA77" s="181"/>
      <c r="EB77" s="181"/>
      <c r="EC77" s="181"/>
      <c r="ED77" s="181"/>
      <c r="EE77" s="181"/>
      <c r="EF77" s="181"/>
      <c r="EG77" s="181"/>
      <c r="EH77" s="181"/>
      <c r="EI77" s="181"/>
      <c r="EJ77" s="181"/>
      <c r="EK77" s="181"/>
      <c r="EL77" s="181"/>
      <c r="EM77" s="181"/>
      <c r="EN77" s="181"/>
      <c r="EO77" s="181"/>
      <c r="EP77" s="181"/>
      <c r="EQ77" s="181"/>
      <c r="ER77" s="181"/>
      <c r="ES77" s="181"/>
      <c r="ET77" s="181"/>
      <c r="EU77" s="181"/>
      <c r="EV77" s="181"/>
      <c r="EW77" s="181"/>
      <c r="EX77" s="181"/>
      <c r="EY77" s="181"/>
      <c r="EZ77" s="181"/>
      <c r="FA77" s="181"/>
      <c r="FB77" s="181"/>
      <c r="FC77" s="181"/>
      <c r="FD77" s="181"/>
      <c r="FE77" s="181"/>
      <c r="FF77" s="181"/>
      <c r="FG77" s="181"/>
      <c r="FH77" s="181"/>
      <c r="FI77" s="181"/>
      <c r="FJ77" s="181"/>
      <c r="FK77" s="181"/>
      <c r="FL77" s="181"/>
      <c r="FM77" s="181"/>
      <c r="FN77" s="181"/>
      <c r="FO77" s="181"/>
      <c r="FP77" s="181"/>
      <c r="FQ77" s="181"/>
      <c r="FR77" s="181"/>
      <c r="FS77" s="181"/>
      <c r="FT77" s="181"/>
      <c r="FU77" s="181"/>
      <c r="FV77" s="181"/>
      <c r="FW77" s="181"/>
      <c r="FX77" s="181"/>
      <c r="FY77" s="181"/>
      <c r="FZ77" s="181"/>
      <c r="GA77" s="181"/>
      <c r="GB77" s="181"/>
      <c r="GC77" s="181"/>
      <c r="GD77" s="181"/>
      <c r="GE77" s="181"/>
      <c r="GF77" s="181"/>
      <c r="GG77" s="181"/>
      <c r="GH77" s="181"/>
      <c r="GI77" s="181"/>
      <c r="GJ77" s="181"/>
      <c r="GK77" s="181"/>
      <c r="GL77" s="181"/>
      <c r="GM77" s="181"/>
      <c r="GN77" s="181"/>
      <c r="GO77" s="181"/>
      <c r="GP77" s="181"/>
      <c r="GQ77" s="181"/>
      <c r="GR77" s="181"/>
      <c r="GS77" s="181"/>
      <c r="GT77" s="181"/>
      <c r="GU77" s="181"/>
      <c r="GV77" s="181"/>
      <c r="GW77" s="181"/>
      <c r="GX77" s="181"/>
      <c r="GY77" s="181"/>
      <c r="GZ77" s="181"/>
      <c r="HA77" s="181"/>
      <c r="HB77" s="181"/>
      <c r="HC77" s="181"/>
      <c r="HD77" s="181"/>
      <c r="HE77" s="181"/>
      <c r="HF77" s="181"/>
      <c r="HG77" s="181"/>
      <c r="HH77" s="181"/>
      <c r="HI77" s="181"/>
      <c r="HJ77" s="181"/>
      <c r="HK77" s="181"/>
      <c r="HL77" s="181"/>
      <c r="HM77" s="181"/>
      <c r="HN77" s="181"/>
      <c r="HO77" s="181"/>
      <c r="HP77" s="181"/>
      <c r="HQ77" s="181"/>
      <c r="HR77" s="181"/>
      <c r="HS77" s="181"/>
      <c r="HT77" s="181"/>
      <c r="HU77" s="181"/>
      <c r="HV77" s="181"/>
      <c r="HW77" s="181"/>
      <c r="HX77" s="181"/>
      <c r="HY77" s="181"/>
      <c r="HZ77" s="181"/>
      <c r="IA77" s="181"/>
      <c r="IB77" s="181"/>
      <c r="IC77" s="181"/>
      <c r="ID77" s="181"/>
      <c r="IE77" s="181"/>
      <c r="IF77" s="181"/>
      <c r="IG77" s="181"/>
      <c r="IH77" s="181"/>
      <c r="II77" s="181"/>
      <c r="IJ77" s="181"/>
      <c r="IK77" s="181"/>
      <c r="IL77" s="181"/>
      <c r="IM77" s="181"/>
      <c r="IN77" s="181"/>
      <c r="IO77" s="181"/>
      <c r="IP77" s="181"/>
      <c r="IQ77" s="181"/>
      <c r="IR77" s="181"/>
      <c r="IS77" s="181"/>
      <c r="IT77" s="181"/>
      <c r="IU77" s="181"/>
      <c r="IV77" s="181"/>
      <c r="IW77" s="181"/>
      <c r="IX77" s="181"/>
      <c r="IY77" s="181"/>
      <c r="IZ77" s="181"/>
      <c r="JA77" s="181"/>
      <c r="JB77" s="181"/>
      <c r="JC77" s="181"/>
      <c r="JD77" s="181"/>
      <c r="JE77" s="181"/>
      <c r="JF77" s="181"/>
      <c r="JG77" s="181"/>
      <c r="JH77" s="181"/>
      <c r="JI77" s="181"/>
      <c r="JJ77" s="181"/>
      <c r="JK77" s="181"/>
      <c r="JL77" s="181"/>
      <c r="JM77" s="181"/>
      <c r="JN77" s="181"/>
      <c r="JO77" s="181"/>
      <c r="JP77" s="181"/>
      <c r="JQ77" s="181"/>
      <c r="JR77" s="181"/>
      <c r="JS77" s="181"/>
      <c r="JT77" s="181"/>
      <c r="JU77" s="181"/>
      <c r="JV77" s="181"/>
      <c r="JW77" s="181"/>
      <c r="JX77" s="181"/>
      <c r="JY77" s="181"/>
      <c r="JZ77" s="181"/>
      <c r="KA77" s="181"/>
      <c r="KB77" s="181"/>
      <c r="KC77" s="181"/>
      <c r="KD77" s="181"/>
      <c r="KE77" s="181"/>
      <c r="KF77" s="181"/>
      <c r="KG77" s="181"/>
      <c r="KH77" s="181"/>
      <c r="KI77" s="181"/>
      <c r="KJ77" s="181"/>
      <c r="KK77" s="181"/>
      <c r="KL77" s="181"/>
      <c r="KM77" s="181"/>
      <c r="KN77" s="181"/>
      <c r="KO77" s="181"/>
      <c r="KP77" s="181"/>
      <c r="KQ77" s="181"/>
      <c r="KR77" s="181"/>
      <c r="KS77" s="181"/>
      <c r="KT77" s="181"/>
      <c r="KU77" s="181"/>
      <c r="KV77" s="181"/>
      <c r="KW77" s="181"/>
      <c r="KX77" s="181"/>
      <c r="KY77" s="181"/>
      <c r="KZ77" s="181"/>
      <c r="LA77" s="181"/>
      <c r="LB77" s="181"/>
      <c r="LC77" s="181"/>
      <c r="LD77" s="181"/>
      <c r="LE77" s="181"/>
      <c r="LF77" s="181"/>
      <c r="LG77" s="181"/>
      <c r="LH77" s="181"/>
      <c r="LI77" s="181"/>
      <c r="LJ77" s="181"/>
      <c r="LK77" s="181"/>
      <c r="LL77" s="181"/>
      <c r="LM77" s="181"/>
      <c r="LN77" s="181"/>
      <c r="LO77" s="181"/>
      <c r="LP77" s="181"/>
      <c r="LQ77" s="181"/>
      <c r="LR77" s="181"/>
      <c r="LS77" s="181"/>
      <c r="LT77" s="181"/>
      <c r="LU77" s="181"/>
      <c r="LV77" s="181"/>
      <c r="LW77" s="181"/>
      <c r="LX77" s="181"/>
      <c r="LY77" s="181"/>
      <c r="LZ77" s="181"/>
      <c r="MA77" s="181"/>
      <c r="MB77" s="181"/>
      <c r="MC77" s="181"/>
      <c r="MD77" s="181"/>
      <c r="ME77" s="181"/>
      <c r="MF77" s="181"/>
      <c r="MG77" s="181"/>
      <c r="MH77" s="181"/>
      <c r="MI77" s="181"/>
      <c r="MJ77" s="181"/>
      <c r="MK77" s="181"/>
      <c r="ML77" s="181"/>
      <c r="MM77" s="181"/>
      <c r="MN77" s="181"/>
      <c r="MO77" s="181"/>
      <c r="MP77" s="181"/>
      <c r="MQ77" s="181"/>
      <c r="MR77" s="181"/>
      <c r="MS77" s="181"/>
      <c r="MT77" s="181"/>
      <c r="MU77" s="181"/>
      <c r="MV77" s="181"/>
      <c r="MW77" s="181"/>
      <c r="MX77" s="181"/>
      <c r="MY77" s="181"/>
      <c r="MZ77" s="181"/>
      <c r="NA77" s="181"/>
      <c r="NB77" s="181"/>
      <c r="NC77" s="181"/>
      <c r="ND77" s="181"/>
      <c r="NE77" s="181"/>
      <c r="NF77" s="181"/>
      <c r="NG77" s="181"/>
      <c r="NH77" s="181"/>
      <c r="NI77" s="181"/>
      <c r="NJ77" s="181"/>
      <c r="NK77" s="181"/>
      <c r="NL77" s="181"/>
      <c r="NM77" s="181"/>
      <c r="NN77" s="181"/>
      <c r="NO77" s="181"/>
      <c r="NP77" s="181"/>
      <c r="NQ77" s="181"/>
      <c r="NR77" s="181"/>
      <c r="NS77" s="181"/>
      <c r="NT77" s="181"/>
      <c r="NU77" s="181"/>
      <c r="NV77" s="181"/>
      <c r="NW77" s="181"/>
      <c r="NX77" s="181"/>
      <c r="NY77" s="181"/>
      <c r="NZ77" s="181"/>
      <c r="OA77" s="181"/>
      <c r="OB77" s="181"/>
      <c r="OC77" s="181"/>
      <c r="OD77" s="181"/>
      <c r="OE77" s="181"/>
      <c r="OF77" s="181"/>
      <c r="OG77" s="181"/>
      <c r="OH77" s="181"/>
      <c r="OI77" s="181"/>
      <c r="OJ77" s="181"/>
      <c r="OK77" s="181"/>
      <c r="OL77" s="181"/>
      <c r="OM77" s="181"/>
      <c r="ON77" s="181"/>
      <c r="OO77" s="181"/>
      <c r="OP77" s="181"/>
      <c r="OQ77" s="181"/>
      <c r="OR77" s="181"/>
      <c r="OS77" s="181"/>
      <c r="OT77" s="181"/>
      <c r="OU77" s="181"/>
      <c r="OV77" s="181"/>
      <c r="OW77" s="181"/>
      <c r="OX77" s="181"/>
      <c r="OY77" s="181"/>
      <c r="OZ77" s="181"/>
      <c r="PA77" s="181"/>
      <c r="PB77" s="181"/>
      <c r="PC77" s="181"/>
      <c r="PD77" s="181"/>
      <c r="PE77" s="181"/>
      <c r="PF77" s="181"/>
      <c r="PG77" s="181"/>
      <c r="PH77" s="181"/>
      <c r="PI77" s="181"/>
      <c r="PJ77" s="181"/>
      <c r="PK77" s="181"/>
      <c r="PL77" s="181"/>
      <c r="PM77" s="181"/>
      <c r="PN77" s="181"/>
      <c r="PO77" s="181"/>
      <c r="PP77" s="181"/>
      <c r="PQ77" s="181"/>
      <c r="PR77" s="181"/>
      <c r="PS77" s="181"/>
      <c r="PT77" s="181"/>
      <c r="PU77" s="181"/>
      <c r="PV77" s="181"/>
      <c r="PW77" s="181"/>
      <c r="PX77" s="181"/>
      <c r="PY77" s="181"/>
      <c r="PZ77" s="181"/>
      <c r="QA77" s="181"/>
      <c r="QB77" s="181"/>
      <c r="QC77" s="181"/>
      <c r="QD77" s="181"/>
      <c r="QE77" s="181"/>
      <c r="QF77" s="181"/>
      <c r="QG77" s="181"/>
      <c r="QH77" s="181"/>
      <c r="QI77" s="181"/>
      <c r="QJ77" s="181"/>
      <c r="QK77" s="181"/>
      <c r="QL77" s="181"/>
      <c r="QM77" s="181"/>
      <c r="QN77" s="181"/>
      <c r="QO77" s="181"/>
      <c r="QP77" s="181"/>
      <c r="QQ77" s="181"/>
      <c r="QR77" s="181"/>
      <c r="QS77" s="181"/>
      <c r="QT77" s="181"/>
      <c r="QU77" s="181"/>
      <c r="QV77" s="181"/>
      <c r="QW77" s="181"/>
      <c r="QX77" s="181"/>
      <c r="QY77" s="181"/>
      <c r="QZ77" s="181"/>
      <c r="RA77" s="181"/>
      <c r="RB77" s="181"/>
      <c r="RC77" s="181"/>
      <c r="RD77" s="181"/>
      <c r="RE77" s="181"/>
      <c r="RF77" s="181"/>
      <c r="RG77" s="181"/>
      <c r="RH77" s="181"/>
      <c r="RI77" s="181"/>
      <c r="RJ77" s="181"/>
      <c r="RK77" s="181"/>
      <c r="RL77" s="181"/>
      <c r="RM77" s="181"/>
      <c r="RN77" s="181"/>
      <c r="RO77" s="181"/>
      <c r="RP77" s="181"/>
      <c r="RQ77" s="181"/>
      <c r="RR77" s="181"/>
      <c r="RS77" s="181"/>
      <c r="RT77" s="181"/>
      <c r="RU77" s="181"/>
      <c r="RV77" s="181"/>
      <c r="RW77" s="181"/>
      <c r="RX77" s="181"/>
      <c r="RY77" s="181"/>
      <c r="RZ77" s="181"/>
      <c r="SA77" s="181"/>
      <c r="SB77" s="181"/>
      <c r="SC77" s="181"/>
      <c r="SD77" s="181"/>
      <c r="SE77" s="181"/>
      <c r="SF77" s="181"/>
      <c r="SG77" s="181"/>
      <c r="SH77" s="181"/>
      <c r="SI77" s="181"/>
      <c r="SJ77" s="181"/>
      <c r="SK77" s="181"/>
      <c r="SL77" s="181"/>
      <c r="SM77" s="181"/>
      <c r="SN77" s="181"/>
      <c r="SO77" s="181"/>
      <c r="SP77" s="181"/>
      <c r="SQ77" s="181"/>
      <c r="SR77" s="181"/>
      <c r="SS77" s="181"/>
      <c r="ST77" s="181"/>
      <c r="SU77" s="181"/>
      <c r="SV77" s="181"/>
      <c r="SW77" s="181"/>
      <c r="SX77" s="181"/>
      <c r="SY77" s="181"/>
      <c r="SZ77" s="181"/>
      <c r="TA77" s="181"/>
      <c r="TB77" s="181"/>
      <c r="TC77" s="181"/>
      <c r="TD77" s="181"/>
      <c r="TE77" s="181"/>
      <c r="TF77" s="181"/>
      <c r="TG77" s="181"/>
      <c r="TH77" s="181"/>
      <c r="TI77" s="181"/>
      <c r="TJ77" s="181"/>
      <c r="TK77" s="181"/>
      <c r="TL77" s="181"/>
      <c r="TM77" s="181"/>
      <c r="TN77" s="181"/>
      <c r="TO77" s="181"/>
      <c r="TP77" s="181"/>
      <c r="TQ77" s="181"/>
      <c r="TR77" s="181"/>
      <c r="TS77" s="181"/>
      <c r="TT77" s="181"/>
      <c r="TU77" s="181"/>
      <c r="TV77" s="181"/>
      <c r="TW77" s="181"/>
      <c r="TX77" s="181"/>
      <c r="TY77" s="181"/>
      <c r="TZ77" s="181"/>
      <c r="UA77" s="181"/>
      <c r="UB77" s="181"/>
      <c r="UC77" s="181"/>
      <c r="UD77" s="181"/>
      <c r="UE77" s="181"/>
      <c r="UF77" s="181"/>
      <c r="UG77" s="181"/>
      <c r="UH77" s="181"/>
      <c r="UI77" s="181"/>
      <c r="UJ77" s="181"/>
      <c r="UK77" s="181"/>
      <c r="UL77" s="181"/>
      <c r="UM77" s="181"/>
      <c r="UN77" s="181"/>
      <c r="UO77" s="181"/>
      <c r="UP77" s="181"/>
      <c r="UQ77" s="181"/>
      <c r="UR77" s="181"/>
      <c r="US77" s="181"/>
      <c r="UT77" s="181"/>
      <c r="UU77" s="181"/>
      <c r="UV77" s="181"/>
      <c r="UW77" s="181"/>
      <c r="UX77" s="181"/>
      <c r="UY77" s="181"/>
      <c r="UZ77" s="181"/>
      <c r="VA77" s="181"/>
      <c r="VB77" s="181"/>
      <c r="VC77" s="181"/>
      <c r="VD77" s="181"/>
      <c r="VE77" s="181"/>
      <c r="VF77" s="181"/>
      <c r="VG77" s="181"/>
      <c r="VH77" s="181"/>
      <c r="VI77" s="181"/>
      <c r="VJ77" s="181"/>
      <c r="VK77" s="181"/>
      <c r="VL77" s="181"/>
      <c r="VM77" s="181"/>
      <c r="VN77" s="181"/>
      <c r="VO77" s="181"/>
      <c r="VP77" s="181"/>
      <c r="VQ77" s="181"/>
      <c r="VR77" s="181"/>
      <c r="VS77" s="181"/>
      <c r="VT77" s="181"/>
      <c r="VU77" s="181"/>
      <c r="VV77" s="181"/>
      <c r="VW77" s="181"/>
      <c r="VX77" s="181"/>
      <c r="VY77" s="181"/>
      <c r="VZ77" s="181"/>
      <c r="WA77" s="181"/>
      <c r="WB77" s="181"/>
      <c r="WC77" s="181"/>
      <c r="WD77" s="181"/>
      <c r="WE77" s="181"/>
      <c r="WF77" s="181"/>
      <c r="WG77" s="181"/>
      <c r="WH77" s="181"/>
      <c r="WI77" s="181"/>
      <c r="WJ77" s="181"/>
      <c r="WK77" s="181"/>
      <c r="WL77" s="181"/>
      <c r="WM77" s="181"/>
      <c r="WN77" s="181"/>
      <c r="WO77" s="181"/>
      <c r="WP77" s="181"/>
      <c r="WQ77" s="181"/>
      <c r="WR77" s="181"/>
      <c r="WS77" s="181"/>
      <c r="WT77" s="181"/>
      <c r="WU77" s="181"/>
      <c r="WV77" s="181"/>
      <c r="WW77" s="181"/>
      <c r="WX77" s="181"/>
      <c r="WY77" s="181"/>
      <c r="WZ77" s="181"/>
      <c r="XA77" s="181"/>
      <c r="XB77" s="181"/>
      <c r="XC77" s="181"/>
      <c r="XD77" s="181"/>
      <c r="XE77" s="181"/>
      <c r="XF77" s="181"/>
      <c r="XG77" s="181"/>
      <c r="XH77" s="181"/>
      <c r="XI77" s="181"/>
      <c r="XJ77" s="181"/>
      <c r="XK77" s="181"/>
      <c r="XL77" s="181"/>
      <c r="XM77" s="181"/>
      <c r="XN77" s="181"/>
      <c r="XO77" s="181"/>
      <c r="XP77" s="181"/>
      <c r="XQ77" s="181"/>
      <c r="XR77" s="181"/>
      <c r="XS77" s="181"/>
      <c r="XT77" s="181"/>
      <c r="XU77" s="181"/>
      <c r="XV77" s="181"/>
      <c r="XW77" s="181"/>
      <c r="XX77" s="181"/>
      <c r="XY77" s="181"/>
      <c r="XZ77" s="181"/>
      <c r="YA77" s="181"/>
      <c r="YB77" s="181"/>
      <c r="YC77" s="181"/>
      <c r="YD77" s="181"/>
      <c r="YE77" s="181"/>
      <c r="YF77" s="181"/>
      <c r="YG77" s="181"/>
      <c r="YH77" s="181"/>
      <c r="YI77" s="181"/>
      <c r="YJ77" s="181"/>
      <c r="YK77" s="181"/>
      <c r="YL77" s="181"/>
      <c r="YM77" s="181"/>
      <c r="YN77" s="181"/>
      <c r="YO77" s="181"/>
      <c r="YP77" s="181"/>
      <c r="YQ77" s="181"/>
      <c r="YR77" s="181"/>
      <c r="YS77" s="181"/>
      <c r="YT77" s="181"/>
      <c r="YU77" s="181"/>
      <c r="YV77" s="181"/>
      <c r="YW77" s="181"/>
      <c r="YX77" s="181"/>
      <c r="YY77" s="181"/>
      <c r="YZ77" s="181"/>
      <c r="ZA77" s="181"/>
      <c r="ZB77" s="181"/>
      <c r="ZC77" s="181"/>
      <c r="ZD77" s="181"/>
      <c r="ZE77" s="181"/>
      <c r="ZF77" s="181"/>
      <c r="ZG77" s="181"/>
      <c r="ZH77" s="181"/>
      <c r="ZI77" s="181"/>
      <c r="ZJ77" s="181"/>
      <c r="ZK77" s="181"/>
      <c r="ZL77" s="181"/>
      <c r="ZM77" s="181"/>
      <c r="ZN77" s="181"/>
      <c r="ZO77" s="181"/>
      <c r="ZP77" s="181"/>
      <c r="ZQ77" s="181"/>
      <c r="ZR77" s="181"/>
      <c r="ZS77" s="181"/>
      <c r="ZT77" s="181"/>
      <c r="ZU77" s="181"/>
      <c r="ZV77" s="181"/>
      <c r="ZW77" s="181"/>
      <c r="ZX77" s="181"/>
      <c r="ZY77" s="181"/>
      <c r="ZZ77" s="181"/>
      <c r="AAA77" s="181"/>
      <c r="AAB77" s="181"/>
      <c r="AAC77" s="181"/>
      <c r="AAD77" s="181"/>
      <c r="AAE77" s="181"/>
      <c r="AAF77" s="181"/>
      <c r="AAG77" s="181"/>
      <c r="AAH77" s="181"/>
      <c r="AAI77" s="181"/>
      <c r="AAJ77" s="181"/>
      <c r="AAK77" s="181"/>
      <c r="AAL77" s="181"/>
      <c r="AAM77" s="181"/>
      <c r="AAN77" s="181"/>
      <c r="AAO77" s="181"/>
      <c r="AAP77" s="181"/>
      <c r="AAQ77" s="181"/>
      <c r="AAR77" s="181"/>
      <c r="AAS77" s="181"/>
      <c r="AAT77" s="181"/>
      <c r="AAU77" s="181"/>
      <c r="AAV77" s="181"/>
      <c r="AAW77" s="181"/>
      <c r="AAX77" s="181"/>
      <c r="AAY77" s="181"/>
      <c r="AAZ77" s="181"/>
      <c r="ABA77" s="181"/>
      <c r="ABB77" s="181"/>
      <c r="ABC77" s="181"/>
      <c r="ABD77" s="181"/>
      <c r="ABE77" s="181"/>
      <c r="ABF77" s="181"/>
      <c r="ABG77" s="181"/>
      <c r="ABH77" s="181"/>
      <c r="ABI77" s="181"/>
      <c r="ABJ77" s="181"/>
      <c r="ABK77" s="181"/>
      <c r="ABL77" s="181"/>
      <c r="ABM77" s="181"/>
      <c r="ABN77" s="181"/>
      <c r="ABO77" s="181"/>
      <c r="ABP77" s="181"/>
      <c r="ABQ77" s="181"/>
      <c r="ABR77" s="181"/>
      <c r="ABS77" s="181"/>
      <c r="ABT77" s="181"/>
      <c r="ABU77" s="181"/>
      <c r="ABV77" s="181"/>
      <c r="ABW77" s="181"/>
      <c r="ABX77" s="181"/>
      <c r="ABY77" s="181"/>
      <c r="ABZ77" s="181"/>
      <c r="ACA77" s="181"/>
      <c r="ACB77" s="181"/>
      <c r="ACC77" s="181"/>
      <c r="ACD77" s="181"/>
      <c r="ACE77" s="181"/>
      <c r="ACF77" s="181"/>
      <c r="ACG77" s="181"/>
      <c r="ACH77" s="181"/>
      <c r="ACI77" s="181"/>
      <c r="ACJ77" s="181"/>
      <c r="ACK77" s="181"/>
      <c r="ACL77" s="181"/>
      <c r="ACM77" s="181"/>
      <c r="ACN77" s="181"/>
      <c r="ACO77" s="181"/>
      <c r="ACP77" s="181"/>
      <c r="ACQ77" s="181"/>
      <c r="ACR77" s="181"/>
      <c r="ACS77" s="181"/>
      <c r="ACT77" s="181"/>
      <c r="ACU77" s="181"/>
      <c r="ACV77" s="181"/>
      <c r="ACW77" s="181"/>
      <c r="ACX77" s="181"/>
      <c r="ACY77" s="181"/>
      <c r="ACZ77" s="181"/>
      <c r="ADA77" s="181"/>
      <c r="ADB77" s="181"/>
      <c r="ADC77" s="181"/>
      <c r="ADD77" s="181"/>
      <c r="ADE77" s="181"/>
      <c r="ADF77" s="181"/>
      <c r="ADG77" s="181"/>
      <c r="ADH77" s="181"/>
      <c r="ADI77" s="181"/>
      <c r="ADJ77" s="181"/>
      <c r="ADK77" s="181"/>
      <c r="ADL77" s="181"/>
      <c r="ADM77" s="181"/>
      <c r="ADN77" s="181"/>
      <c r="ADO77" s="181"/>
      <c r="ADP77" s="181"/>
      <c r="ADQ77" s="181"/>
      <c r="ADR77" s="181"/>
      <c r="ADS77" s="181"/>
      <c r="ADT77" s="181"/>
      <c r="ADU77" s="181"/>
      <c r="ADV77" s="181"/>
      <c r="ADW77" s="181"/>
      <c r="ADX77" s="181"/>
      <c r="ADY77" s="181"/>
      <c r="ADZ77" s="181"/>
      <c r="AEA77" s="181"/>
      <c r="AEB77" s="181"/>
      <c r="AEC77" s="181"/>
      <c r="AED77" s="181"/>
      <c r="AEE77" s="181"/>
      <c r="AEF77" s="181"/>
      <c r="AEG77" s="181"/>
      <c r="AEH77" s="181"/>
      <c r="AEI77" s="181"/>
      <c r="AEJ77" s="181"/>
      <c r="AEK77" s="181"/>
      <c r="AEL77" s="181"/>
      <c r="AEM77" s="181"/>
      <c r="AEN77" s="181"/>
      <c r="AEO77" s="181"/>
      <c r="AEP77" s="181"/>
      <c r="AEQ77" s="181"/>
      <c r="AER77" s="181"/>
      <c r="AES77" s="181"/>
      <c r="AET77" s="181"/>
      <c r="AEU77" s="181"/>
      <c r="AEV77" s="181"/>
      <c r="AEW77" s="181"/>
      <c r="AEX77" s="181"/>
      <c r="AEY77" s="181"/>
      <c r="AEZ77" s="181"/>
      <c r="AFA77" s="181"/>
      <c r="AFB77" s="181"/>
      <c r="AFC77" s="181"/>
      <c r="AFD77" s="181"/>
      <c r="AFE77" s="181"/>
      <c r="AFF77" s="181"/>
      <c r="AFG77" s="181"/>
      <c r="AFH77" s="181"/>
      <c r="AFI77" s="181"/>
      <c r="AFJ77" s="181"/>
      <c r="AFK77" s="181"/>
      <c r="AFL77" s="181"/>
      <c r="AFM77" s="181"/>
      <c r="AFN77" s="181"/>
      <c r="AFO77" s="181"/>
      <c r="AFP77" s="181"/>
      <c r="AFQ77" s="181"/>
      <c r="AFR77" s="181"/>
      <c r="AFS77" s="181"/>
      <c r="AFT77" s="181"/>
      <c r="AFU77" s="181"/>
      <c r="AFV77" s="181"/>
      <c r="AFW77" s="181"/>
      <c r="AFX77" s="181"/>
      <c r="AFY77" s="181"/>
      <c r="AFZ77" s="181"/>
      <c r="AGA77" s="181"/>
      <c r="AGB77" s="181"/>
      <c r="AGC77" s="181"/>
      <c r="AGD77" s="181"/>
      <c r="AGE77" s="181"/>
      <c r="AGF77" s="181"/>
      <c r="AGG77" s="181"/>
      <c r="AGH77" s="181"/>
      <c r="AGI77" s="181"/>
      <c r="AGJ77" s="181"/>
      <c r="AGK77" s="181"/>
      <c r="AGL77" s="181"/>
      <c r="AGM77" s="181"/>
      <c r="AGN77" s="181"/>
      <c r="AGO77" s="181"/>
      <c r="AGP77" s="181"/>
      <c r="AGQ77" s="181"/>
      <c r="AGR77" s="181"/>
      <c r="AGS77" s="181"/>
      <c r="AGT77" s="181"/>
      <c r="AGU77" s="181"/>
      <c r="AGV77" s="181"/>
      <c r="AGW77" s="181"/>
      <c r="AGX77" s="181"/>
      <c r="AGY77" s="181"/>
      <c r="AGZ77" s="181"/>
      <c r="AHA77" s="181"/>
      <c r="AHB77" s="181"/>
      <c r="AHC77" s="181"/>
      <c r="AHD77" s="181"/>
      <c r="AHE77" s="181"/>
      <c r="AHF77" s="181"/>
      <c r="AHG77" s="181"/>
      <c r="AHH77" s="181"/>
      <c r="AHI77" s="181"/>
      <c r="AHJ77" s="181"/>
      <c r="AHK77" s="181"/>
      <c r="AHL77" s="181"/>
      <c r="AHM77" s="181"/>
      <c r="AHN77" s="181"/>
      <c r="AHO77" s="181"/>
      <c r="AHP77" s="181"/>
      <c r="AHQ77" s="181"/>
      <c r="AHR77" s="181"/>
      <c r="AHS77" s="181"/>
      <c r="AHT77" s="181"/>
      <c r="AHU77" s="181"/>
      <c r="AHV77" s="181"/>
      <c r="AHW77" s="181"/>
      <c r="AHX77" s="181"/>
      <c r="AHY77" s="181"/>
      <c r="AHZ77" s="181"/>
      <c r="AIA77" s="181"/>
      <c r="AIB77" s="181"/>
      <c r="AIC77" s="181"/>
      <c r="AID77" s="181"/>
      <c r="AIE77" s="181"/>
      <c r="AIF77" s="181"/>
      <c r="AIG77" s="181"/>
      <c r="AIH77" s="181"/>
      <c r="AII77" s="181"/>
      <c r="AIJ77" s="181"/>
      <c r="AIK77" s="181"/>
      <c r="AIL77" s="181"/>
      <c r="AIM77" s="181"/>
      <c r="AIN77" s="181"/>
      <c r="AIO77" s="181"/>
      <c r="AIP77" s="181"/>
      <c r="AIQ77" s="181"/>
      <c r="AIR77" s="181"/>
      <c r="AIS77" s="181"/>
      <c r="AIT77" s="181"/>
      <c r="AIU77" s="181"/>
      <c r="AIV77" s="181"/>
      <c r="AIW77" s="181"/>
      <c r="AIX77" s="181"/>
      <c r="AIY77" s="181"/>
      <c r="AIZ77" s="181"/>
      <c r="AJA77" s="181"/>
      <c r="AJB77" s="181"/>
      <c r="AJC77" s="181"/>
      <c r="AJD77" s="181"/>
      <c r="AJE77" s="181"/>
      <c r="AJF77" s="181"/>
      <c r="AJG77" s="181"/>
      <c r="AJH77" s="181"/>
      <c r="AJI77" s="181"/>
      <c r="AJJ77" s="181"/>
      <c r="AJK77" s="181"/>
      <c r="AJL77" s="181"/>
      <c r="AJM77" s="181"/>
      <c r="AJN77" s="181"/>
      <c r="AJO77" s="181"/>
      <c r="AJP77" s="181"/>
      <c r="AJQ77" s="181"/>
      <c r="AJR77" s="181"/>
      <c r="AJS77" s="181"/>
      <c r="AJT77" s="181"/>
      <c r="AJU77" s="181"/>
      <c r="AJV77" s="181"/>
      <c r="AJW77" s="181"/>
      <c r="AJX77" s="181"/>
      <c r="AJY77" s="181"/>
      <c r="AJZ77" s="181"/>
      <c r="AKA77" s="181"/>
      <c r="AKB77" s="181"/>
      <c r="AKC77" s="181"/>
      <c r="AKD77" s="181"/>
      <c r="AKE77" s="181"/>
      <c r="AKF77" s="181"/>
      <c r="AKG77" s="181"/>
      <c r="AKH77" s="181"/>
      <c r="AKI77" s="181"/>
      <c r="AKJ77" s="181"/>
      <c r="AKK77" s="181"/>
      <c r="AKL77" s="181"/>
      <c r="AKM77" s="181"/>
      <c r="AKN77" s="181"/>
      <c r="AKO77" s="181"/>
      <c r="AKP77" s="181"/>
      <c r="AKQ77" s="181"/>
      <c r="AKR77" s="181"/>
      <c r="AKS77" s="181"/>
      <c r="AKT77" s="181"/>
      <c r="AKU77" s="181"/>
      <c r="AKV77" s="181"/>
      <c r="AKW77" s="181"/>
      <c r="AKX77" s="181"/>
      <c r="AKY77" s="181"/>
      <c r="AKZ77" s="181"/>
      <c r="ALA77" s="181"/>
      <c r="ALB77" s="181"/>
      <c r="ALC77" s="181"/>
      <c r="ALD77" s="181"/>
      <c r="ALE77" s="181"/>
      <c r="ALF77" s="181"/>
      <c r="ALG77" s="181"/>
      <c r="ALH77" s="181"/>
      <c r="ALI77" s="181"/>
      <c r="ALJ77" s="181"/>
      <c r="ALK77" s="181"/>
      <c r="ALL77" s="181"/>
      <c r="ALM77" s="181"/>
      <c r="ALN77" s="181"/>
      <c r="ALO77" s="181"/>
      <c r="ALP77" s="181"/>
      <c r="ALQ77" s="181"/>
      <c r="ALR77" s="181"/>
      <c r="ALS77" s="181"/>
      <c r="ALT77" s="181"/>
      <c r="ALU77" s="181"/>
      <c r="ALV77" s="181"/>
      <c r="ALW77" s="181"/>
      <c r="ALX77" s="181"/>
      <c r="ALY77" s="181"/>
      <c r="ALZ77" s="181"/>
      <c r="AMA77" s="181"/>
      <c r="AMB77" s="181"/>
      <c r="AMC77" s="181"/>
      <c r="AMD77" s="181"/>
      <c r="AME77" s="181"/>
      <c r="AMF77" s="181"/>
      <c r="AMG77" s="181"/>
      <c r="AMH77" s="181"/>
      <c r="AMI77" s="181"/>
      <c r="AMJ77" s="181"/>
      <c r="AMK77" s="181"/>
      <c r="AML77" s="181"/>
      <c r="AMM77" s="181"/>
      <c r="AMN77" s="181"/>
      <c r="AMO77" s="181"/>
      <c r="AMP77" s="181"/>
      <c r="AMQ77" s="181"/>
      <c r="AMR77" s="181"/>
      <c r="AMS77" s="181"/>
      <c r="AMT77" s="181"/>
      <c r="AMU77" s="181"/>
      <c r="AMV77" s="181"/>
      <c r="AMW77" s="181"/>
      <c r="AMX77" s="181"/>
      <c r="AMY77" s="181"/>
      <c r="AMZ77" s="181"/>
      <c r="ANA77" s="181"/>
      <c r="ANB77" s="181"/>
      <c r="ANC77" s="181"/>
      <c r="AND77" s="181"/>
      <c r="ANE77" s="181"/>
      <c r="ANF77" s="181"/>
      <c r="ANG77" s="181"/>
      <c r="ANH77" s="181"/>
      <c r="ANI77" s="181"/>
      <c r="ANJ77" s="181"/>
      <c r="ANK77" s="181"/>
      <c r="ANL77" s="181"/>
      <c r="ANM77" s="181"/>
      <c r="ANN77" s="181"/>
      <c r="ANO77" s="181"/>
      <c r="ANP77" s="181"/>
      <c r="ANQ77" s="181"/>
      <c r="ANR77" s="181"/>
      <c r="ANS77" s="181"/>
      <c r="ANT77" s="181"/>
      <c r="ANU77" s="181"/>
      <c r="ANV77" s="181"/>
      <c r="ANW77" s="181"/>
      <c r="ANX77" s="181"/>
      <c r="ANY77" s="181"/>
      <c r="ANZ77" s="181"/>
      <c r="AOA77" s="181"/>
      <c r="AOB77" s="181"/>
      <c r="AOC77" s="181"/>
      <c r="AOD77" s="181"/>
      <c r="AOE77" s="181"/>
      <c r="AOF77" s="181"/>
      <c r="AOG77" s="181"/>
      <c r="AOH77" s="181"/>
      <c r="AOI77" s="181"/>
      <c r="AOJ77" s="181"/>
      <c r="AOK77" s="181"/>
      <c r="AOL77" s="181"/>
      <c r="AOM77" s="181"/>
      <c r="AON77" s="181"/>
      <c r="AOO77" s="181"/>
      <c r="AOP77" s="181"/>
      <c r="AOQ77" s="181"/>
      <c r="AOR77" s="181"/>
      <c r="AOS77" s="181"/>
      <c r="AOT77" s="181"/>
      <c r="AOU77" s="181"/>
      <c r="AOV77" s="181"/>
      <c r="AOW77" s="181"/>
      <c r="AOX77" s="181"/>
      <c r="AOY77" s="181"/>
      <c r="AOZ77" s="181"/>
      <c r="APA77" s="181"/>
      <c r="APB77" s="181"/>
      <c r="APC77" s="181"/>
      <c r="APD77" s="181"/>
      <c r="APE77" s="181"/>
      <c r="APF77" s="181"/>
      <c r="APG77" s="181"/>
      <c r="APH77" s="181"/>
      <c r="API77" s="181"/>
      <c r="APJ77" s="181"/>
      <c r="APK77" s="181"/>
      <c r="APL77" s="181"/>
      <c r="APM77" s="181"/>
      <c r="APN77" s="181"/>
      <c r="APO77" s="181"/>
      <c r="APP77" s="181"/>
      <c r="APQ77" s="181"/>
      <c r="APR77" s="181"/>
      <c r="APS77" s="181"/>
      <c r="APT77" s="181"/>
      <c r="APU77" s="181"/>
      <c r="APV77" s="181"/>
      <c r="APW77" s="181"/>
      <c r="APX77" s="181"/>
      <c r="APY77" s="181"/>
      <c r="APZ77" s="181"/>
      <c r="AQA77" s="181"/>
      <c r="AQB77" s="181"/>
      <c r="AQC77" s="181"/>
      <c r="AQD77" s="181"/>
      <c r="AQE77" s="181"/>
      <c r="AQF77" s="181"/>
      <c r="AQG77" s="181"/>
      <c r="AQH77" s="181"/>
      <c r="AQI77" s="181"/>
      <c r="AQJ77" s="181"/>
      <c r="AQK77" s="181"/>
      <c r="AQL77" s="181"/>
      <c r="AQM77" s="181"/>
      <c r="AQN77" s="181"/>
      <c r="AQO77" s="181"/>
      <c r="AQP77" s="181"/>
      <c r="AQQ77" s="181"/>
      <c r="AQR77" s="181"/>
      <c r="AQS77" s="181"/>
      <c r="AQT77" s="181"/>
      <c r="AQU77" s="181"/>
      <c r="AQV77" s="181"/>
      <c r="AQW77" s="181"/>
      <c r="AQX77" s="181"/>
      <c r="AQY77" s="181"/>
      <c r="AQZ77" s="181"/>
      <c r="ARA77" s="181"/>
      <c r="ARB77" s="181"/>
      <c r="ARC77" s="181"/>
      <c r="ARD77" s="181"/>
      <c r="ARE77" s="181"/>
      <c r="ARF77" s="181"/>
      <c r="ARG77" s="181"/>
      <c r="ARH77" s="181"/>
      <c r="ARI77" s="181"/>
      <c r="ARJ77" s="181"/>
      <c r="ARK77" s="181"/>
      <c r="ARL77" s="181"/>
      <c r="ARM77" s="181"/>
      <c r="ARN77" s="181"/>
      <c r="ARO77" s="181"/>
      <c r="ARP77" s="181"/>
      <c r="ARQ77" s="181"/>
      <c r="ARR77" s="181"/>
      <c r="ARS77" s="181"/>
      <c r="ART77" s="181"/>
      <c r="ARU77" s="181"/>
      <c r="ARV77" s="181"/>
      <c r="ARW77" s="181"/>
      <c r="ARX77" s="181"/>
      <c r="ARY77" s="181"/>
      <c r="ARZ77" s="181"/>
      <c r="ASA77" s="181"/>
      <c r="ASB77" s="181"/>
      <c r="ASC77" s="181"/>
      <c r="ASD77" s="181"/>
      <c r="ASE77" s="181"/>
      <c r="ASF77" s="181"/>
      <c r="ASG77" s="181"/>
      <c r="ASH77" s="181"/>
      <c r="ASI77" s="181"/>
      <c r="ASJ77" s="181"/>
      <c r="ASK77" s="181"/>
      <c r="ASL77" s="181"/>
      <c r="ASM77" s="181"/>
      <c r="ASN77" s="181"/>
      <c r="ASO77" s="181"/>
      <c r="ASP77" s="181"/>
      <c r="ASQ77" s="181"/>
      <c r="ASR77" s="181"/>
      <c r="ASS77" s="181"/>
      <c r="AST77" s="181"/>
      <c r="ASU77" s="181"/>
      <c r="ASV77" s="181"/>
      <c r="ASW77" s="181"/>
      <c r="ASX77" s="181"/>
      <c r="ASY77" s="181"/>
      <c r="ASZ77" s="181"/>
      <c r="ATA77" s="181"/>
      <c r="ATB77" s="181"/>
      <c r="ATC77" s="181"/>
      <c r="ATD77" s="181"/>
      <c r="ATE77" s="181"/>
      <c r="ATF77" s="181"/>
      <c r="ATG77" s="181"/>
      <c r="ATH77" s="181"/>
      <c r="ATI77" s="181"/>
      <c r="ATJ77" s="181"/>
      <c r="ATK77" s="181"/>
      <c r="ATL77" s="181"/>
      <c r="ATM77" s="181"/>
      <c r="ATN77" s="181"/>
      <c r="ATO77" s="181"/>
      <c r="ATP77" s="181"/>
      <c r="ATQ77" s="181"/>
      <c r="ATR77" s="181"/>
      <c r="ATS77" s="181"/>
      <c r="ATT77" s="181"/>
      <c r="ATU77" s="181"/>
      <c r="ATV77" s="181"/>
      <c r="ATW77" s="181"/>
      <c r="ATX77" s="181"/>
      <c r="ATY77" s="181"/>
      <c r="ATZ77" s="181"/>
      <c r="AUA77" s="181"/>
      <c r="AUB77" s="181"/>
      <c r="AUC77" s="181"/>
      <c r="AUD77" s="181"/>
      <c r="AUE77" s="181"/>
      <c r="AUF77" s="181"/>
      <c r="AUG77" s="181"/>
      <c r="AUH77" s="181"/>
      <c r="AUI77" s="181"/>
      <c r="AUJ77" s="181"/>
      <c r="AUK77" s="181"/>
      <c r="AUL77" s="181"/>
      <c r="AUM77" s="181"/>
      <c r="AUN77" s="181"/>
      <c r="AUO77" s="181"/>
      <c r="AUP77" s="181"/>
      <c r="AUQ77" s="181"/>
      <c r="AUR77" s="181"/>
      <c r="AUS77" s="181"/>
      <c r="AUT77" s="181"/>
      <c r="AUU77" s="181"/>
      <c r="AUV77" s="181"/>
      <c r="AUW77" s="181"/>
      <c r="AUX77" s="181"/>
      <c r="AUY77" s="181"/>
      <c r="AUZ77" s="181"/>
      <c r="AVA77" s="181"/>
      <c r="AVB77" s="181"/>
      <c r="AVC77" s="181"/>
      <c r="AVD77" s="181"/>
      <c r="AVE77" s="181"/>
      <c r="AVF77" s="181"/>
      <c r="AVG77" s="181"/>
      <c r="AVH77" s="181"/>
      <c r="AVI77" s="181"/>
      <c r="AVJ77" s="181"/>
      <c r="AVK77" s="181"/>
      <c r="AVL77" s="181"/>
      <c r="AVM77" s="181"/>
      <c r="AVN77" s="181"/>
      <c r="AVO77" s="181"/>
      <c r="AVP77" s="181"/>
      <c r="AVQ77" s="181"/>
      <c r="AVR77" s="181"/>
      <c r="AVS77" s="181"/>
      <c r="AVT77" s="181"/>
      <c r="AVU77" s="181"/>
      <c r="AVV77" s="181"/>
      <c r="AVW77" s="181"/>
      <c r="AVX77" s="181"/>
      <c r="AVY77" s="181"/>
      <c r="AVZ77" s="181"/>
      <c r="AWA77" s="181"/>
      <c r="AWB77" s="181"/>
      <c r="AWC77" s="181"/>
      <c r="AWD77" s="181"/>
      <c r="AWE77" s="181"/>
      <c r="AWF77" s="181"/>
      <c r="AWG77" s="181"/>
      <c r="AWH77" s="181"/>
      <c r="AWI77" s="181"/>
      <c r="AWJ77" s="181"/>
      <c r="AWK77" s="181"/>
      <c r="AWL77" s="181"/>
      <c r="AWM77" s="181"/>
      <c r="AWN77" s="181"/>
      <c r="AWO77" s="181"/>
      <c r="AWP77" s="181"/>
      <c r="AWQ77" s="181"/>
      <c r="AWR77" s="181"/>
      <c r="AWS77" s="181"/>
      <c r="AWT77" s="181"/>
      <c r="AWU77" s="181"/>
      <c r="AWV77" s="181"/>
      <c r="AWW77" s="181"/>
      <c r="AWX77" s="181"/>
      <c r="AWY77" s="181"/>
      <c r="AWZ77" s="181"/>
      <c r="AXA77" s="181"/>
      <c r="AXB77" s="181"/>
      <c r="AXC77" s="181"/>
      <c r="AXD77" s="181"/>
      <c r="AXE77" s="181"/>
      <c r="AXF77" s="181"/>
      <c r="AXG77" s="181"/>
      <c r="AXH77" s="181"/>
      <c r="AXI77" s="181"/>
      <c r="AXJ77" s="181"/>
      <c r="AXK77" s="181"/>
      <c r="AXL77" s="181"/>
      <c r="AXM77" s="181"/>
      <c r="AXN77" s="181"/>
      <c r="AXO77" s="181"/>
      <c r="AXP77" s="181"/>
      <c r="AXQ77" s="181"/>
      <c r="AXR77" s="181"/>
      <c r="AXS77" s="181"/>
      <c r="AXT77" s="181"/>
      <c r="AXU77" s="181"/>
      <c r="AXV77" s="181"/>
      <c r="AXW77" s="181"/>
      <c r="AXX77" s="181"/>
      <c r="AXY77" s="181"/>
      <c r="AXZ77" s="181"/>
      <c r="AYA77" s="181"/>
      <c r="AYB77" s="181"/>
      <c r="AYC77" s="181"/>
      <c r="AYD77" s="181"/>
      <c r="AYE77" s="181"/>
      <c r="AYF77" s="181"/>
      <c r="AYG77" s="181"/>
      <c r="AYH77" s="181"/>
      <c r="AYI77" s="181"/>
      <c r="AYJ77" s="181"/>
      <c r="AYK77" s="181"/>
      <c r="AYL77" s="181"/>
      <c r="AYM77" s="181"/>
      <c r="AYN77" s="181"/>
      <c r="AYO77" s="181"/>
      <c r="AYP77" s="181"/>
      <c r="AYQ77" s="181"/>
      <c r="AYR77" s="181"/>
      <c r="AYS77" s="181"/>
      <c r="AYT77" s="181"/>
      <c r="AYU77" s="181"/>
      <c r="AYV77" s="181"/>
      <c r="AYW77" s="181"/>
      <c r="AYX77" s="181"/>
      <c r="AYY77" s="181"/>
      <c r="AYZ77" s="181"/>
      <c r="AZA77" s="181"/>
      <c r="AZB77" s="181"/>
      <c r="AZC77" s="181"/>
      <c r="AZD77" s="181"/>
      <c r="AZE77" s="181"/>
      <c r="AZF77" s="181"/>
      <c r="AZG77" s="181"/>
      <c r="AZH77" s="181"/>
      <c r="AZI77" s="181"/>
      <c r="AZJ77" s="181"/>
      <c r="AZK77" s="181"/>
      <c r="AZL77" s="181"/>
      <c r="AZM77" s="181"/>
      <c r="AZN77" s="181"/>
      <c r="AZO77" s="181"/>
      <c r="AZP77" s="181"/>
      <c r="AZQ77" s="181"/>
      <c r="AZR77" s="181"/>
      <c r="AZS77" s="181"/>
      <c r="AZT77" s="181"/>
      <c r="AZU77" s="181"/>
      <c r="AZV77" s="181"/>
      <c r="AZW77" s="181"/>
      <c r="AZX77" s="181"/>
      <c r="AZY77" s="181"/>
      <c r="AZZ77" s="181"/>
      <c r="BAA77" s="181"/>
      <c r="BAB77" s="181"/>
      <c r="BAC77" s="181"/>
      <c r="BAD77" s="181"/>
      <c r="BAE77" s="181"/>
      <c r="BAF77" s="181"/>
      <c r="BAG77" s="181"/>
      <c r="BAH77" s="181"/>
      <c r="BAI77" s="181"/>
      <c r="BAJ77" s="181"/>
      <c r="BAK77" s="181"/>
      <c r="BAL77" s="181"/>
      <c r="BAM77" s="181"/>
      <c r="BAN77" s="181"/>
      <c r="BAO77" s="181"/>
      <c r="BAP77" s="181"/>
      <c r="BAQ77" s="181"/>
      <c r="BAR77" s="181"/>
      <c r="BAS77" s="181"/>
      <c r="BAT77" s="181"/>
      <c r="BAU77" s="181"/>
      <c r="BAV77" s="181"/>
      <c r="BAW77" s="181"/>
      <c r="BAX77" s="181"/>
      <c r="BAY77" s="181"/>
      <c r="BAZ77" s="181"/>
      <c r="BBA77" s="181"/>
      <c r="BBB77" s="181"/>
      <c r="BBC77" s="181"/>
      <c r="BBD77" s="181"/>
      <c r="BBE77" s="181"/>
      <c r="BBF77" s="181"/>
      <c r="BBG77" s="181"/>
      <c r="BBH77" s="181"/>
      <c r="BBI77" s="181"/>
      <c r="BBJ77" s="181"/>
      <c r="BBK77" s="181"/>
      <c r="BBL77" s="181"/>
      <c r="BBM77" s="181"/>
      <c r="BBN77" s="181"/>
      <c r="BBO77" s="181"/>
      <c r="BBP77" s="181"/>
      <c r="BBQ77" s="181"/>
      <c r="BBR77" s="181"/>
      <c r="BBS77" s="181"/>
      <c r="BBT77" s="181"/>
      <c r="BBU77" s="181"/>
      <c r="BBV77" s="181"/>
      <c r="BBW77" s="181"/>
      <c r="BBX77" s="181"/>
      <c r="BBY77" s="181"/>
      <c r="BBZ77" s="181"/>
      <c r="BCA77" s="181"/>
      <c r="BCB77" s="181"/>
      <c r="BCC77" s="181"/>
      <c r="BCD77" s="181"/>
      <c r="BCE77" s="181"/>
      <c r="BCF77" s="181"/>
      <c r="BCG77" s="181"/>
      <c r="BCH77" s="181"/>
      <c r="BCI77" s="181"/>
      <c r="BCJ77" s="181"/>
      <c r="BCK77" s="181"/>
      <c r="BCL77" s="181"/>
      <c r="BCM77" s="181"/>
      <c r="BCN77" s="181"/>
      <c r="BCO77" s="181"/>
      <c r="BCP77" s="181"/>
      <c r="BCQ77" s="181"/>
      <c r="BCR77" s="181"/>
      <c r="BCS77" s="181"/>
      <c r="BCT77" s="181"/>
      <c r="BCU77" s="181"/>
      <c r="BCV77" s="181"/>
      <c r="BCW77" s="181"/>
      <c r="BCX77" s="181"/>
      <c r="BCY77" s="181"/>
      <c r="BCZ77" s="181"/>
      <c r="BDA77" s="181"/>
      <c r="BDB77" s="181"/>
      <c r="BDC77" s="181"/>
      <c r="BDD77" s="181"/>
      <c r="BDE77" s="181"/>
      <c r="BDF77" s="181"/>
      <c r="BDG77" s="181"/>
      <c r="BDH77" s="181"/>
      <c r="BDI77" s="181"/>
      <c r="BDJ77" s="181"/>
      <c r="BDK77" s="181"/>
      <c r="BDL77" s="181"/>
      <c r="BDM77" s="181"/>
      <c r="BDN77" s="181"/>
      <c r="BDO77" s="181"/>
      <c r="BDP77" s="181"/>
      <c r="BDQ77" s="181"/>
      <c r="BDR77" s="181"/>
      <c r="BDS77" s="181"/>
      <c r="BDT77" s="181"/>
      <c r="BDU77" s="181"/>
      <c r="BDV77" s="181"/>
      <c r="BDW77" s="181"/>
      <c r="BDX77" s="181"/>
      <c r="BDY77" s="181"/>
      <c r="BDZ77" s="181"/>
      <c r="BEA77" s="181"/>
      <c r="BEB77" s="181"/>
      <c r="BEC77" s="181"/>
      <c r="BED77" s="181"/>
      <c r="BEE77" s="181"/>
      <c r="BEF77" s="181"/>
      <c r="BEG77" s="181"/>
      <c r="BEH77" s="181"/>
      <c r="BEI77" s="181"/>
      <c r="BEJ77" s="181"/>
      <c r="BEK77" s="181"/>
      <c r="BEL77" s="181"/>
      <c r="BEM77" s="181"/>
      <c r="BEN77" s="181"/>
      <c r="BEO77" s="181"/>
      <c r="BEP77" s="181"/>
      <c r="BEQ77" s="181"/>
      <c r="BER77" s="181"/>
      <c r="BES77" s="181"/>
      <c r="BET77" s="181"/>
      <c r="BEU77" s="181"/>
      <c r="BEV77" s="181"/>
      <c r="BEW77" s="181"/>
      <c r="BEX77" s="181"/>
      <c r="BEY77" s="181"/>
      <c r="BEZ77" s="181"/>
      <c r="BFA77" s="181"/>
      <c r="BFB77" s="181"/>
      <c r="BFC77" s="181"/>
      <c r="BFD77" s="181"/>
      <c r="BFE77" s="181"/>
      <c r="BFF77" s="181"/>
      <c r="BFG77" s="181"/>
      <c r="BFH77" s="181"/>
      <c r="BFI77" s="181"/>
      <c r="BFJ77" s="181"/>
      <c r="BFK77" s="181"/>
      <c r="BFL77" s="181"/>
      <c r="BFM77" s="181"/>
      <c r="BFN77" s="181"/>
      <c r="BFO77" s="181"/>
      <c r="BFP77" s="181"/>
      <c r="BFQ77" s="181"/>
      <c r="BFR77" s="181"/>
      <c r="BFS77" s="181"/>
      <c r="BFT77" s="181"/>
      <c r="BFU77" s="181"/>
      <c r="BFV77" s="181"/>
      <c r="BFW77" s="181"/>
      <c r="BFX77" s="181"/>
      <c r="BFY77" s="181"/>
      <c r="BFZ77" s="181"/>
      <c r="BGA77" s="181"/>
      <c r="BGB77" s="181"/>
      <c r="BGC77" s="181"/>
      <c r="BGD77" s="181"/>
      <c r="BGE77" s="181"/>
      <c r="BGF77" s="181"/>
      <c r="BGG77" s="181"/>
      <c r="BGH77" s="181"/>
      <c r="BGI77" s="181"/>
      <c r="BGJ77" s="181"/>
      <c r="BGK77" s="181"/>
      <c r="BGL77" s="181"/>
      <c r="BGM77" s="181"/>
      <c r="BGN77" s="181"/>
      <c r="BGO77" s="181"/>
      <c r="BGP77" s="181"/>
      <c r="BGQ77" s="181"/>
      <c r="BGR77" s="181"/>
      <c r="BGS77" s="181"/>
      <c r="BGT77" s="181"/>
      <c r="BGU77" s="181"/>
      <c r="BGV77" s="181"/>
      <c r="BGW77" s="181"/>
      <c r="BGX77" s="181"/>
      <c r="BGY77" s="181"/>
      <c r="BGZ77" s="181"/>
      <c r="BHA77" s="181"/>
      <c r="BHB77" s="181"/>
      <c r="BHC77" s="181"/>
      <c r="BHD77" s="181"/>
      <c r="BHE77" s="181"/>
      <c r="BHF77" s="181"/>
      <c r="BHG77" s="181"/>
      <c r="BHH77" s="181"/>
      <c r="BHI77" s="181"/>
      <c r="BHJ77" s="181"/>
      <c r="BHK77" s="181"/>
      <c r="BHL77" s="181"/>
      <c r="BHM77" s="181"/>
      <c r="BHN77" s="181"/>
      <c r="BHO77" s="181"/>
      <c r="BHP77" s="181"/>
      <c r="BHQ77" s="181"/>
      <c r="BHR77" s="181"/>
      <c r="BHS77" s="181"/>
      <c r="BHT77" s="181"/>
      <c r="BHU77" s="181"/>
      <c r="BHV77" s="181"/>
      <c r="BHW77" s="181"/>
      <c r="BHX77" s="181"/>
      <c r="BHY77" s="181"/>
      <c r="BHZ77" s="181"/>
      <c r="BIA77" s="181"/>
      <c r="BIB77" s="181"/>
      <c r="BIC77" s="181"/>
    </row>
    <row r="78" spans="1:1589" ht="32.25" customHeight="1" x14ac:dyDescent="0.25">
      <c r="A78" s="260"/>
      <c r="B78" s="259"/>
      <c r="C78" s="149" t="s">
        <v>277</v>
      </c>
      <c r="D78" s="113">
        <v>300</v>
      </c>
      <c r="E78" s="113">
        <v>240</v>
      </c>
      <c r="F78" s="113">
        <v>221.91</v>
      </c>
      <c r="G78" s="169" t="e">
        <f>#REF!+E78+#REF!+E80+E81+E82+E83+E84</f>
        <v>#REF!</v>
      </c>
      <c r="H78" s="168"/>
      <c r="I78" s="168"/>
      <c r="J78" s="168"/>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1"/>
      <c r="BC78" s="181"/>
      <c r="BD78" s="181"/>
      <c r="BE78" s="181"/>
      <c r="BF78" s="181"/>
      <c r="BG78" s="181"/>
      <c r="BH78" s="181"/>
      <c r="BI78" s="181"/>
      <c r="BJ78" s="181"/>
      <c r="BK78" s="181"/>
      <c r="BL78" s="181"/>
      <c r="BM78" s="181"/>
      <c r="BN78" s="181"/>
      <c r="BO78" s="181"/>
      <c r="BP78" s="181"/>
      <c r="BQ78" s="181"/>
      <c r="BR78" s="181"/>
      <c r="BS78" s="181"/>
      <c r="BT78" s="181"/>
      <c r="BU78" s="181"/>
      <c r="BV78" s="181"/>
      <c r="BW78" s="181"/>
      <c r="BX78" s="181"/>
      <c r="BY78" s="181"/>
      <c r="BZ78" s="181"/>
      <c r="CA78" s="181"/>
      <c r="CB78" s="181"/>
      <c r="CC78" s="181"/>
      <c r="CD78" s="181"/>
      <c r="CE78" s="181"/>
      <c r="CF78" s="181"/>
      <c r="CG78" s="181"/>
      <c r="CH78" s="181"/>
      <c r="CI78" s="181"/>
      <c r="CJ78" s="181"/>
      <c r="CK78" s="181"/>
      <c r="CL78" s="181"/>
      <c r="CM78" s="181"/>
      <c r="CN78" s="181"/>
      <c r="CO78" s="181"/>
      <c r="CP78" s="181"/>
      <c r="CQ78" s="181"/>
      <c r="CR78" s="181"/>
      <c r="CS78" s="181"/>
      <c r="CT78" s="181"/>
      <c r="CU78" s="181"/>
      <c r="CV78" s="181"/>
      <c r="CW78" s="181"/>
      <c r="CX78" s="181"/>
      <c r="CY78" s="181"/>
      <c r="CZ78" s="181"/>
      <c r="DA78" s="181"/>
      <c r="DB78" s="181"/>
      <c r="DC78" s="181"/>
      <c r="DD78" s="181"/>
      <c r="DE78" s="181"/>
      <c r="DF78" s="181"/>
      <c r="DG78" s="181"/>
      <c r="DH78" s="181"/>
      <c r="DI78" s="181"/>
      <c r="DJ78" s="181"/>
      <c r="DK78" s="181"/>
      <c r="DL78" s="181"/>
      <c r="DM78" s="181"/>
      <c r="DN78" s="181"/>
      <c r="DO78" s="181"/>
      <c r="DP78" s="181"/>
      <c r="DQ78" s="181"/>
      <c r="DR78" s="181"/>
      <c r="DS78" s="181"/>
      <c r="DT78" s="181"/>
      <c r="DU78" s="181"/>
      <c r="DV78" s="181"/>
      <c r="DW78" s="181"/>
      <c r="DX78" s="181"/>
      <c r="DY78" s="181"/>
      <c r="DZ78" s="181"/>
      <c r="EA78" s="181"/>
      <c r="EB78" s="181"/>
      <c r="EC78" s="181"/>
      <c r="ED78" s="181"/>
      <c r="EE78" s="181"/>
      <c r="EF78" s="181"/>
      <c r="EG78" s="181"/>
      <c r="EH78" s="181"/>
      <c r="EI78" s="181"/>
      <c r="EJ78" s="181"/>
      <c r="EK78" s="181"/>
      <c r="EL78" s="181"/>
      <c r="EM78" s="181"/>
      <c r="EN78" s="181"/>
      <c r="EO78" s="181"/>
      <c r="EP78" s="181"/>
      <c r="EQ78" s="181"/>
      <c r="ER78" s="181"/>
      <c r="ES78" s="181"/>
      <c r="ET78" s="181"/>
      <c r="EU78" s="181"/>
      <c r="EV78" s="181"/>
      <c r="EW78" s="181"/>
      <c r="EX78" s="181"/>
      <c r="EY78" s="181"/>
      <c r="EZ78" s="181"/>
      <c r="FA78" s="181"/>
      <c r="FB78" s="181"/>
      <c r="FC78" s="181"/>
      <c r="FD78" s="181"/>
      <c r="FE78" s="181"/>
      <c r="FF78" s="181"/>
      <c r="FG78" s="181"/>
      <c r="FH78" s="181"/>
      <c r="FI78" s="181"/>
      <c r="FJ78" s="181"/>
      <c r="FK78" s="181"/>
      <c r="FL78" s="181"/>
      <c r="FM78" s="181"/>
      <c r="FN78" s="181"/>
      <c r="FO78" s="181"/>
      <c r="FP78" s="181"/>
      <c r="FQ78" s="181"/>
      <c r="FR78" s="181"/>
      <c r="FS78" s="181"/>
      <c r="FT78" s="181"/>
      <c r="FU78" s="181"/>
      <c r="FV78" s="181"/>
      <c r="FW78" s="181"/>
      <c r="FX78" s="181"/>
      <c r="FY78" s="181"/>
      <c r="FZ78" s="181"/>
      <c r="GA78" s="181"/>
      <c r="GB78" s="181"/>
      <c r="GC78" s="181"/>
      <c r="GD78" s="181"/>
      <c r="GE78" s="181"/>
      <c r="GF78" s="181"/>
      <c r="GG78" s="181"/>
      <c r="GH78" s="181"/>
      <c r="GI78" s="181"/>
      <c r="GJ78" s="181"/>
      <c r="GK78" s="181"/>
      <c r="GL78" s="181"/>
      <c r="GM78" s="181"/>
      <c r="GN78" s="181"/>
      <c r="GO78" s="181"/>
      <c r="GP78" s="181"/>
      <c r="GQ78" s="181"/>
      <c r="GR78" s="181"/>
      <c r="GS78" s="181"/>
      <c r="GT78" s="181"/>
      <c r="GU78" s="181"/>
      <c r="GV78" s="181"/>
      <c r="GW78" s="181"/>
      <c r="GX78" s="181"/>
      <c r="GY78" s="181"/>
      <c r="GZ78" s="181"/>
      <c r="HA78" s="181"/>
      <c r="HB78" s="181"/>
      <c r="HC78" s="181"/>
      <c r="HD78" s="181"/>
      <c r="HE78" s="181"/>
      <c r="HF78" s="181"/>
      <c r="HG78" s="181"/>
      <c r="HH78" s="181"/>
      <c r="HI78" s="181"/>
      <c r="HJ78" s="181"/>
      <c r="HK78" s="181"/>
      <c r="HL78" s="181"/>
      <c r="HM78" s="181"/>
      <c r="HN78" s="181"/>
      <c r="HO78" s="181"/>
      <c r="HP78" s="181"/>
      <c r="HQ78" s="181"/>
      <c r="HR78" s="181"/>
      <c r="HS78" s="181"/>
      <c r="HT78" s="181"/>
      <c r="HU78" s="181"/>
      <c r="HV78" s="181"/>
      <c r="HW78" s="181"/>
      <c r="HX78" s="181"/>
      <c r="HY78" s="181"/>
      <c r="HZ78" s="181"/>
      <c r="IA78" s="181"/>
      <c r="IB78" s="181"/>
      <c r="IC78" s="181"/>
      <c r="ID78" s="181"/>
      <c r="IE78" s="181"/>
      <c r="IF78" s="181"/>
      <c r="IG78" s="181"/>
      <c r="IH78" s="181"/>
      <c r="II78" s="181"/>
      <c r="IJ78" s="181"/>
      <c r="IK78" s="181"/>
      <c r="IL78" s="181"/>
      <c r="IM78" s="181"/>
      <c r="IN78" s="181"/>
      <c r="IO78" s="181"/>
      <c r="IP78" s="181"/>
      <c r="IQ78" s="181"/>
      <c r="IR78" s="181"/>
      <c r="IS78" s="181"/>
      <c r="IT78" s="181"/>
      <c r="IU78" s="181"/>
      <c r="IV78" s="181"/>
      <c r="IW78" s="181"/>
      <c r="IX78" s="181"/>
      <c r="IY78" s="181"/>
      <c r="IZ78" s="181"/>
      <c r="JA78" s="181"/>
      <c r="JB78" s="181"/>
      <c r="JC78" s="181"/>
      <c r="JD78" s="181"/>
      <c r="JE78" s="181"/>
      <c r="JF78" s="181"/>
      <c r="JG78" s="181"/>
      <c r="JH78" s="181"/>
      <c r="JI78" s="181"/>
      <c r="JJ78" s="181"/>
      <c r="JK78" s="181"/>
      <c r="JL78" s="181"/>
      <c r="JM78" s="181"/>
      <c r="JN78" s="181"/>
      <c r="JO78" s="181"/>
      <c r="JP78" s="181"/>
      <c r="JQ78" s="181"/>
      <c r="JR78" s="181"/>
      <c r="JS78" s="181"/>
      <c r="JT78" s="181"/>
      <c r="JU78" s="181"/>
      <c r="JV78" s="181"/>
      <c r="JW78" s="181"/>
      <c r="JX78" s="181"/>
      <c r="JY78" s="181"/>
      <c r="JZ78" s="181"/>
      <c r="KA78" s="181"/>
      <c r="KB78" s="181"/>
      <c r="KC78" s="181"/>
      <c r="KD78" s="181"/>
      <c r="KE78" s="181"/>
      <c r="KF78" s="181"/>
      <c r="KG78" s="181"/>
      <c r="KH78" s="181"/>
      <c r="KI78" s="181"/>
      <c r="KJ78" s="181"/>
      <c r="KK78" s="181"/>
      <c r="KL78" s="181"/>
      <c r="KM78" s="181"/>
      <c r="KN78" s="181"/>
      <c r="KO78" s="181"/>
      <c r="KP78" s="181"/>
      <c r="KQ78" s="181"/>
      <c r="KR78" s="181"/>
      <c r="KS78" s="181"/>
      <c r="KT78" s="181"/>
      <c r="KU78" s="181"/>
      <c r="KV78" s="181"/>
      <c r="KW78" s="181"/>
      <c r="KX78" s="181"/>
      <c r="KY78" s="181"/>
      <c r="KZ78" s="181"/>
      <c r="LA78" s="181"/>
      <c r="LB78" s="181"/>
      <c r="LC78" s="181"/>
      <c r="LD78" s="181"/>
      <c r="LE78" s="181"/>
      <c r="LF78" s="181"/>
      <c r="LG78" s="181"/>
      <c r="LH78" s="181"/>
      <c r="LI78" s="181"/>
      <c r="LJ78" s="181"/>
      <c r="LK78" s="181"/>
      <c r="LL78" s="181"/>
      <c r="LM78" s="181"/>
      <c r="LN78" s="181"/>
      <c r="LO78" s="181"/>
      <c r="LP78" s="181"/>
      <c r="LQ78" s="181"/>
      <c r="LR78" s="181"/>
      <c r="LS78" s="181"/>
      <c r="LT78" s="181"/>
      <c r="LU78" s="181"/>
      <c r="LV78" s="181"/>
      <c r="LW78" s="181"/>
      <c r="LX78" s="181"/>
      <c r="LY78" s="181"/>
      <c r="LZ78" s="181"/>
      <c r="MA78" s="181"/>
      <c r="MB78" s="181"/>
      <c r="MC78" s="181"/>
      <c r="MD78" s="181"/>
      <c r="ME78" s="181"/>
      <c r="MF78" s="181"/>
      <c r="MG78" s="181"/>
      <c r="MH78" s="181"/>
      <c r="MI78" s="181"/>
      <c r="MJ78" s="181"/>
      <c r="MK78" s="181"/>
      <c r="ML78" s="181"/>
      <c r="MM78" s="181"/>
      <c r="MN78" s="181"/>
      <c r="MO78" s="181"/>
      <c r="MP78" s="181"/>
      <c r="MQ78" s="181"/>
      <c r="MR78" s="181"/>
      <c r="MS78" s="181"/>
      <c r="MT78" s="181"/>
      <c r="MU78" s="181"/>
      <c r="MV78" s="181"/>
      <c r="MW78" s="181"/>
      <c r="MX78" s="181"/>
      <c r="MY78" s="181"/>
      <c r="MZ78" s="181"/>
      <c r="NA78" s="181"/>
      <c r="NB78" s="181"/>
      <c r="NC78" s="181"/>
      <c r="ND78" s="181"/>
      <c r="NE78" s="181"/>
      <c r="NF78" s="181"/>
      <c r="NG78" s="181"/>
      <c r="NH78" s="181"/>
      <c r="NI78" s="181"/>
      <c r="NJ78" s="181"/>
      <c r="NK78" s="181"/>
      <c r="NL78" s="181"/>
      <c r="NM78" s="181"/>
      <c r="NN78" s="181"/>
      <c r="NO78" s="181"/>
      <c r="NP78" s="181"/>
      <c r="NQ78" s="181"/>
      <c r="NR78" s="181"/>
      <c r="NS78" s="181"/>
      <c r="NT78" s="181"/>
      <c r="NU78" s="181"/>
      <c r="NV78" s="181"/>
      <c r="NW78" s="181"/>
      <c r="NX78" s="181"/>
      <c r="NY78" s="181"/>
      <c r="NZ78" s="181"/>
      <c r="OA78" s="181"/>
      <c r="OB78" s="181"/>
      <c r="OC78" s="181"/>
      <c r="OD78" s="181"/>
      <c r="OE78" s="181"/>
      <c r="OF78" s="181"/>
      <c r="OG78" s="181"/>
      <c r="OH78" s="181"/>
      <c r="OI78" s="181"/>
      <c r="OJ78" s="181"/>
      <c r="OK78" s="181"/>
      <c r="OL78" s="181"/>
      <c r="OM78" s="181"/>
      <c r="ON78" s="181"/>
      <c r="OO78" s="181"/>
      <c r="OP78" s="181"/>
      <c r="OQ78" s="181"/>
      <c r="OR78" s="181"/>
      <c r="OS78" s="181"/>
      <c r="OT78" s="181"/>
      <c r="OU78" s="181"/>
      <c r="OV78" s="181"/>
      <c r="OW78" s="181"/>
      <c r="OX78" s="181"/>
      <c r="OY78" s="181"/>
      <c r="OZ78" s="181"/>
      <c r="PA78" s="181"/>
      <c r="PB78" s="181"/>
      <c r="PC78" s="181"/>
      <c r="PD78" s="181"/>
      <c r="PE78" s="181"/>
      <c r="PF78" s="181"/>
      <c r="PG78" s="181"/>
      <c r="PH78" s="181"/>
      <c r="PI78" s="181"/>
      <c r="PJ78" s="181"/>
      <c r="PK78" s="181"/>
      <c r="PL78" s="181"/>
      <c r="PM78" s="181"/>
      <c r="PN78" s="181"/>
      <c r="PO78" s="181"/>
      <c r="PP78" s="181"/>
      <c r="PQ78" s="181"/>
      <c r="PR78" s="181"/>
      <c r="PS78" s="181"/>
      <c r="PT78" s="181"/>
      <c r="PU78" s="181"/>
      <c r="PV78" s="181"/>
      <c r="PW78" s="181"/>
      <c r="PX78" s="181"/>
      <c r="PY78" s="181"/>
      <c r="PZ78" s="181"/>
      <c r="QA78" s="181"/>
      <c r="QB78" s="181"/>
      <c r="QC78" s="181"/>
      <c r="QD78" s="181"/>
      <c r="QE78" s="181"/>
      <c r="QF78" s="181"/>
      <c r="QG78" s="181"/>
      <c r="QH78" s="181"/>
      <c r="QI78" s="181"/>
      <c r="QJ78" s="181"/>
      <c r="QK78" s="181"/>
      <c r="QL78" s="181"/>
      <c r="QM78" s="181"/>
      <c r="QN78" s="181"/>
      <c r="QO78" s="181"/>
      <c r="QP78" s="181"/>
      <c r="QQ78" s="181"/>
      <c r="QR78" s="181"/>
      <c r="QS78" s="181"/>
      <c r="QT78" s="181"/>
      <c r="QU78" s="181"/>
      <c r="QV78" s="181"/>
      <c r="QW78" s="181"/>
      <c r="QX78" s="181"/>
      <c r="QY78" s="181"/>
      <c r="QZ78" s="181"/>
      <c r="RA78" s="181"/>
      <c r="RB78" s="181"/>
      <c r="RC78" s="181"/>
      <c r="RD78" s="181"/>
      <c r="RE78" s="181"/>
      <c r="RF78" s="181"/>
      <c r="RG78" s="181"/>
      <c r="RH78" s="181"/>
      <c r="RI78" s="181"/>
      <c r="RJ78" s="181"/>
      <c r="RK78" s="181"/>
      <c r="RL78" s="181"/>
      <c r="RM78" s="181"/>
      <c r="RN78" s="181"/>
      <c r="RO78" s="181"/>
      <c r="RP78" s="181"/>
      <c r="RQ78" s="181"/>
      <c r="RR78" s="181"/>
      <c r="RS78" s="181"/>
      <c r="RT78" s="181"/>
      <c r="RU78" s="181"/>
      <c r="RV78" s="181"/>
      <c r="RW78" s="181"/>
      <c r="RX78" s="181"/>
      <c r="RY78" s="181"/>
      <c r="RZ78" s="181"/>
      <c r="SA78" s="181"/>
      <c r="SB78" s="181"/>
      <c r="SC78" s="181"/>
      <c r="SD78" s="181"/>
      <c r="SE78" s="181"/>
      <c r="SF78" s="181"/>
      <c r="SG78" s="181"/>
      <c r="SH78" s="181"/>
      <c r="SI78" s="181"/>
      <c r="SJ78" s="181"/>
      <c r="SK78" s="181"/>
      <c r="SL78" s="181"/>
      <c r="SM78" s="181"/>
      <c r="SN78" s="181"/>
      <c r="SO78" s="181"/>
      <c r="SP78" s="181"/>
      <c r="SQ78" s="181"/>
      <c r="SR78" s="181"/>
      <c r="SS78" s="181"/>
      <c r="ST78" s="181"/>
      <c r="SU78" s="181"/>
      <c r="SV78" s="181"/>
      <c r="SW78" s="181"/>
      <c r="SX78" s="181"/>
      <c r="SY78" s="181"/>
      <c r="SZ78" s="181"/>
      <c r="TA78" s="181"/>
      <c r="TB78" s="181"/>
      <c r="TC78" s="181"/>
      <c r="TD78" s="181"/>
      <c r="TE78" s="181"/>
      <c r="TF78" s="181"/>
      <c r="TG78" s="181"/>
      <c r="TH78" s="181"/>
      <c r="TI78" s="181"/>
      <c r="TJ78" s="181"/>
      <c r="TK78" s="181"/>
      <c r="TL78" s="181"/>
      <c r="TM78" s="181"/>
      <c r="TN78" s="181"/>
      <c r="TO78" s="181"/>
      <c r="TP78" s="181"/>
      <c r="TQ78" s="181"/>
      <c r="TR78" s="181"/>
      <c r="TS78" s="181"/>
      <c r="TT78" s="181"/>
      <c r="TU78" s="181"/>
      <c r="TV78" s="181"/>
      <c r="TW78" s="181"/>
      <c r="TX78" s="181"/>
      <c r="TY78" s="181"/>
      <c r="TZ78" s="181"/>
      <c r="UA78" s="181"/>
      <c r="UB78" s="181"/>
      <c r="UC78" s="181"/>
      <c r="UD78" s="181"/>
      <c r="UE78" s="181"/>
      <c r="UF78" s="181"/>
      <c r="UG78" s="181"/>
      <c r="UH78" s="181"/>
      <c r="UI78" s="181"/>
      <c r="UJ78" s="181"/>
      <c r="UK78" s="181"/>
      <c r="UL78" s="181"/>
      <c r="UM78" s="181"/>
      <c r="UN78" s="181"/>
      <c r="UO78" s="181"/>
      <c r="UP78" s="181"/>
      <c r="UQ78" s="181"/>
      <c r="UR78" s="181"/>
      <c r="US78" s="181"/>
      <c r="UT78" s="181"/>
      <c r="UU78" s="181"/>
      <c r="UV78" s="181"/>
      <c r="UW78" s="181"/>
      <c r="UX78" s="181"/>
      <c r="UY78" s="181"/>
      <c r="UZ78" s="181"/>
      <c r="VA78" s="181"/>
      <c r="VB78" s="181"/>
      <c r="VC78" s="181"/>
      <c r="VD78" s="181"/>
      <c r="VE78" s="181"/>
      <c r="VF78" s="181"/>
      <c r="VG78" s="181"/>
      <c r="VH78" s="181"/>
      <c r="VI78" s="181"/>
      <c r="VJ78" s="181"/>
      <c r="VK78" s="181"/>
      <c r="VL78" s="181"/>
      <c r="VM78" s="181"/>
      <c r="VN78" s="181"/>
      <c r="VO78" s="181"/>
      <c r="VP78" s="181"/>
      <c r="VQ78" s="181"/>
      <c r="VR78" s="181"/>
      <c r="VS78" s="181"/>
      <c r="VT78" s="181"/>
      <c r="VU78" s="181"/>
      <c r="VV78" s="181"/>
      <c r="VW78" s="181"/>
      <c r="VX78" s="181"/>
      <c r="VY78" s="181"/>
      <c r="VZ78" s="181"/>
      <c r="WA78" s="181"/>
      <c r="WB78" s="181"/>
      <c r="WC78" s="181"/>
      <c r="WD78" s="181"/>
      <c r="WE78" s="181"/>
      <c r="WF78" s="181"/>
      <c r="WG78" s="181"/>
      <c r="WH78" s="181"/>
      <c r="WI78" s="181"/>
      <c r="WJ78" s="181"/>
      <c r="WK78" s="181"/>
      <c r="WL78" s="181"/>
      <c r="WM78" s="181"/>
      <c r="WN78" s="181"/>
      <c r="WO78" s="181"/>
      <c r="WP78" s="181"/>
      <c r="WQ78" s="181"/>
      <c r="WR78" s="181"/>
      <c r="WS78" s="181"/>
      <c r="WT78" s="181"/>
      <c r="WU78" s="181"/>
      <c r="WV78" s="181"/>
      <c r="WW78" s="181"/>
      <c r="WX78" s="181"/>
      <c r="WY78" s="181"/>
      <c r="WZ78" s="181"/>
      <c r="XA78" s="181"/>
      <c r="XB78" s="181"/>
      <c r="XC78" s="181"/>
      <c r="XD78" s="181"/>
      <c r="XE78" s="181"/>
      <c r="XF78" s="181"/>
      <c r="XG78" s="181"/>
      <c r="XH78" s="181"/>
      <c r="XI78" s="181"/>
      <c r="XJ78" s="181"/>
      <c r="XK78" s="181"/>
      <c r="XL78" s="181"/>
      <c r="XM78" s="181"/>
      <c r="XN78" s="181"/>
      <c r="XO78" s="181"/>
      <c r="XP78" s="181"/>
      <c r="XQ78" s="181"/>
      <c r="XR78" s="181"/>
      <c r="XS78" s="181"/>
      <c r="XT78" s="181"/>
      <c r="XU78" s="181"/>
      <c r="XV78" s="181"/>
      <c r="XW78" s="181"/>
      <c r="XX78" s="181"/>
      <c r="XY78" s="181"/>
      <c r="XZ78" s="181"/>
      <c r="YA78" s="181"/>
      <c r="YB78" s="181"/>
      <c r="YC78" s="181"/>
      <c r="YD78" s="181"/>
      <c r="YE78" s="181"/>
      <c r="YF78" s="181"/>
      <c r="YG78" s="181"/>
      <c r="YH78" s="181"/>
      <c r="YI78" s="181"/>
      <c r="YJ78" s="181"/>
      <c r="YK78" s="181"/>
      <c r="YL78" s="181"/>
      <c r="YM78" s="181"/>
      <c r="YN78" s="181"/>
      <c r="YO78" s="181"/>
      <c r="YP78" s="181"/>
      <c r="YQ78" s="181"/>
      <c r="YR78" s="181"/>
      <c r="YS78" s="181"/>
      <c r="YT78" s="181"/>
      <c r="YU78" s="181"/>
      <c r="YV78" s="181"/>
      <c r="YW78" s="181"/>
      <c r="YX78" s="181"/>
      <c r="YY78" s="181"/>
      <c r="YZ78" s="181"/>
      <c r="ZA78" s="181"/>
      <c r="ZB78" s="181"/>
      <c r="ZC78" s="181"/>
      <c r="ZD78" s="181"/>
      <c r="ZE78" s="181"/>
      <c r="ZF78" s="181"/>
      <c r="ZG78" s="181"/>
      <c r="ZH78" s="181"/>
      <c r="ZI78" s="181"/>
      <c r="ZJ78" s="181"/>
      <c r="ZK78" s="181"/>
      <c r="ZL78" s="181"/>
      <c r="ZM78" s="181"/>
      <c r="ZN78" s="181"/>
      <c r="ZO78" s="181"/>
      <c r="ZP78" s="181"/>
      <c r="ZQ78" s="181"/>
      <c r="ZR78" s="181"/>
      <c r="ZS78" s="181"/>
      <c r="ZT78" s="181"/>
      <c r="ZU78" s="181"/>
      <c r="ZV78" s="181"/>
      <c r="ZW78" s="181"/>
      <c r="ZX78" s="181"/>
      <c r="ZY78" s="181"/>
      <c r="ZZ78" s="181"/>
      <c r="AAA78" s="181"/>
      <c r="AAB78" s="181"/>
      <c r="AAC78" s="181"/>
      <c r="AAD78" s="181"/>
      <c r="AAE78" s="181"/>
      <c r="AAF78" s="181"/>
      <c r="AAG78" s="181"/>
      <c r="AAH78" s="181"/>
      <c r="AAI78" s="181"/>
      <c r="AAJ78" s="181"/>
      <c r="AAK78" s="181"/>
      <c r="AAL78" s="181"/>
      <c r="AAM78" s="181"/>
      <c r="AAN78" s="181"/>
      <c r="AAO78" s="181"/>
      <c r="AAP78" s="181"/>
      <c r="AAQ78" s="181"/>
      <c r="AAR78" s="181"/>
      <c r="AAS78" s="181"/>
      <c r="AAT78" s="181"/>
      <c r="AAU78" s="181"/>
      <c r="AAV78" s="181"/>
      <c r="AAW78" s="181"/>
      <c r="AAX78" s="181"/>
      <c r="AAY78" s="181"/>
      <c r="AAZ78" s="181"/>
      <c r="ABA78" s="181"/>
      <c r="ABB78" s="181"/>
      <c r="ABC78" s="181"/>
      <c r="ABD78" s="181"/>
      <c r="ABE78" s="181"/>
      <c r="ABF78" s="181"/>
      <c r="ABG78" s="181"/>
      <c r="ABH78" s="181"/>
      <c r="ABI78" s="181"/>
      <c r="ABJ78" s="181"/>
      <c r="ABK78" s="181"/>
      <c r="ABL78" s="181"/>
      <c r="ABM78" s="181"/>
      <c r="ABN78" s="181"/>
      <c r="ABO78" s="181"/>
      <c r="ABP78" s="181"/>
      <c r="ABQ78" s="181"/>
      <c r="ABR78" s="181"/>
      <c r="ABS78" s="181"/>
      <c r="ABT78" s="181"/>
      <c r="ABU78" s="181"/>
      <c r="ABV78" s="181"/>
      <c r="ABW78" s="181"/>
      <c r="ABX78" s="181"/>
      <c r="ABY78" s="181"/>
      <c r="ABZ78" s="181"/>
      <c r="ACA78" s="181"/>
      <c r="ACB78" s="181"/>
      <c r="ACC78" s="181"/>
      <c r="ACD78" s="181"/>
      <c r="ACE78" s="181"/>
      <c r="ACF78" s="181"/>
      <c r="ACG78" s="181"/>
      <c r="ACH78" s="181"/>
      <c r="ACI78" s="181"/>
      <c r="ACJ78" s="181"/>
      <c r="ACK78" s="181"/>
      <c r="ACL78" s="181"/>
      <c r="ACM78" s="181"/>
      <c r="ACN78" s="181"/>
      <c r="ACO78" s="181"/>
      <c r="ACP78" s="181"/>
      <c r="ACQ78" s="181"/>
      <c r="ACR78" s="181"/>
      <c r="ACS78" s="181"/>
      <c r="ACT78" s="181"/>
      <c r="ACU78" s="181"/>
      <c r="ACV78" s="181"/>
      <c r="ACW78" s="181"/>
      <c r="ACX78" s="181"/>
      <c r="ACY78" s="181"/>
      <c r="ACZ78" s="181"/>
      <c r="ADA78" s="181"/>
      <c r="ADB78" s="181"/>
      <c r="ADC78" s="181"/>
      <c r="ADD78" s="181"/>
      <c r="ADE78" s="181"/>
      <c r="ADF78" s="181"/>
      <c r="ADG78" s="181"/>
      <c r="ADH78" s="181"/>
      <c r="ADI78" s="181"/>
      <c r="ADJ78" s="181"/>
      <c r="ADK78" s="181"/>
      <c r="ADL78" s="181"/>
      <c r="ADM78" s="181"/>
      <c r="ADN78" s="181"/>
      <c r="ADO78" s="181"/>
      <c r="ADP78" s="181"/>
      <c r="ADQ78" s="181"/>
      <c r="ADR78" s="181"/>
      <c r="ADS78" s="181"/>
      <c r="ADT78" s="181"/>
      <c r="ADU78" s="181"/>
      <c r="ADV78" s="181"/>
      <c r="ADW78" s="181"/>
      <c r="ADX78" s="181"/>
      <c r="ADY78" s="181"/>
      <c r="ADZ78" s="181"/>
      <c r="AEA78" s="181"/>
      <c r="AEB78" s="181"/>
      <c r="AEC78" s="181"/>
      <c r="AED78" s="181"/>
      <c r="AEE78" s="181"/>
      <c r="AEF78" s="181"/>
      <c r="AEG78" s="181"/>
      <c r="AEH78" s="181"/>
      <c r="AEI78" s="181"/>
      <c r="AEJ78" s="181"/>
      <c r="AEK78" s="181"/>
      <c r="AEL78" s="181"/>
      <c r="AEM78" s="181"/>
      <c r="AEN78" s="181"/>
      <c r="AEO78" s="181"/>
      <c r="AEP78" s="181"/>
      <c r="AEQ78" s="181"/>
      <c r="AER78" s="181"/>
      <c r="AES78" s="181"/>
      <c r="AET78" s="181"/>
      <c r="AEU78" s="181"/>
      <c r="AEV78" s="181"/>
      <c r="AEW78" s="181"/>
      <c r="AEX78" s="181"/>
      <c r="AEY78" s="181"/>
      <c r="AEZ78" s="181"/>
      <c r="AFA78" s="181"/>
      <c r="AFB78" s="181"/>
      <c r="AFC78" s="181"/>
      <c r="AFD78" s="181"/>
      <c r="AFE78" s="181"/>
      <c r="AFF78" s="181"/>
      <c r="AFG78" s="181"/>
      <c r="AFH78" s="181"/>
      <c r="AFI78" s="181"/>
      <c r="AFJ78" s="181"/>
      <c r="AFK78" s="181"/>
      <c r="AFL78" s="181"/>
      <c r="AFM78" s="181"/>
      <c r="AFN78" s="181"/>
      <c r="AFO78" s="181"/>
      <c r="AFP78" s="181"/>
      <c r="AFQ78" s="181"/>
      <c r="AFR78" s="181"/>
      <c r="AFS78" s="181"/>
      <c r="AFT78" s="181"/>
      <c r="AFU78" s="181"/>
      <c r="AFV78" s="181"/>
      <c r="AFW78" s="181"/>
      <c r="AFX78" s="181"/>
      <c r="AFY78" s="181"/>
      <c r="AFZ78" s="181"/>
      <c r="AGA78" s="181"/>
      <c r="AGB78" s="181"/>
      <c r="AGC78" s="181"/>
      <c r="AGD78" s="181"/>
      <c r="AGE78" s="181"/>
      <c r="AGF78" s="181"/>
      <c r="AGG78" s="181"/>
      <c r="AGH78" s="181"/>
      <c r="AGI78" s="181"/>
      <c r="AGJ78" s="181"/>
      <c r="AGK78" s="181"/>
      <c r="AGL78" s="181"/>
      <c r="AGM78" s="181"/>
      <c r="AGN78" s="181"/>
      <c r="AGO78" s="181"/>
      <c r="AGP78" s="181"/>
      <c r="AGQ78" s="181"/>
      <c r="AGR78" s="181"/>
      <c r="AGS78" s="181"/>
      <c r="AGT78" s="181"/>
      <c r="AGU78" s="181"/>
      <c r="AGV78" s="181"/>
      <c r="AGW78" s="181"/>
      <c r="AGX78" s="181"/>
      <c r="AGY78" s="181"/>
      <c r="AGZ78" s="181"/>
      <c r="AHA78" s="181"/>
      <c r="AHB78" s="181"/>
      <c r="AHC78" s="181"/>
      <c r="AHD78" s="181"/>
      <c r="AHE78" s="181"/>
      <c r="AHF78" s="181"/>
      <c r="AHG78" s="181"/>
      <c r="AHH78" s="181"/>
      <c r="AHI78" s="181"/>
      <c r="AHJ78" s="181"/>
      <c r="AHK78" s="181"/>
      <c r="AHL78" s="181"/>
      <c r="AHM78" s="181"/>
      <c r="AHN78" s="181"/>
      <c r="AHO78" s="181"/>
      <c r="AHP78" s="181"/>
      <c r="AHQ78" s="181"/>
      <c r="AHR78" s="181"/>
      <c r="AHS78" s="181"/>
      <c r="AHT78" s="181"/>
      <c r="AHU78" s="181"/>
      <c r="AHV78" s="181"/>
      <c r="AHW78" s="181"/>
      <c r="AHX78" s="181"/>
      <c r="AHY78" s="181"/>
      <c r="AHZ78" s="181"/>
      <c r="AIA78" s="181"/>
      <c r="AIB78" s="181"/>
      <c r="AIC78" s="181"/>
      <c r="AID78" s="181"/>
      <c r="AIE78" s="181"/>
      <c r="AIF78" s="181"/>
      <c r="AIG78" s="181"/>
      <c r="AIH78" s="181"/>
      <c r="AII78" s="181"/>
      <c r="AIJ78" s="181"/>
      <c r="AIK78" s="181"/>
      <c r="AIL78" s="181"/>
      <c r="AIM78" s="181"/>
      <c r="AIN78" s="181"/>
      <c r="AIO78" s="181"/>
      <c r="AIP78" s="181"/>
      <c r="AIQ78" s="181"/>
      <c r="AIR78" s="181"/>
      <c r="AIS78" s="181"/>
      <c r="AIT78" s="181"/>
      <c r="AIU78" s="181"/>
      <c r="AIV78" s="181"/>
      <c r="AIW78" s="181"/>
      <c r="AIX78" s="181"/>
      <c r="AIY78" s="181"/>
      <c r="AIZ78" s="181"/>
      <c r="AJA78" s="181"/>
      <c r="AJB78" s="181"/>
      <c r="AJC78" s="181"/>
      <c r="AJD78" s="181"/>
      <c r="AJE78" s="181"/>
      <c r="AJF78" s="181"/>
      <c r="AJG78" s="181"/>
      <c r="AJH78" s="181"/>
      <c r="AJI78" s="181"/>
      <c r="AJJ78" s="181"/>
      <c r="AJK78" s="181"/>
      <c r="AJL78" s="181"/>
      <c r="AJM78" s="181"/>
      <c r="AJN78" s="181"/>
      <c r="AJO78" s="181"/>
      <c r="AJP78" s="181"/>
      <c r="AJQ78" s="181"/>
      <c r="AJR78" s="181"/>
      <c r="AJS78" s="181"/>
      <c r="AJT78" s="181"/>
      <c r="AJU78" s="181"/>
      <c r="AJV78" s="181"/>
      <c r="AJW78" s="181"/>
      <c r="AJX78" s="181"/>
      <c r="AJY78" s="181"/>
      <c r="AJZ78" s="181"/>
      <c r="AKA78" s="181"/>
      <c r="AKB78" s="181"/>
      <c r="AKC78" s="181"/>
      <c r="AKD78" s="181"/>
      <c r="AKE78" s="181"/>
      <c r="AKF78" s="181"/>
      <c r="AKG78" s="181"/>
      <c r="AKH78" s="181"/>
      <c r="AKI78" s="181"/>
      <c r="AKJ78" s="181"/>
      <c r="AKK78" s="181"/>
      <c r="AKL78" s="181"/>
      <c r="AKM78" s="181"/>
      <c r="AKN78" s="181"/>
      <c r="AKO78" s="181"/>
      <c r="AKP78" s="181"/>
      <c r="AKQ78" s="181"/>
      <c r="AKR78" s="181"/>
      <c r="AKS78" s="181"/>
      <c r="AKT78" s="181"/>
      <c r="AKU78" s="181"/>
      <c r="AKV78" s="181"/>
      <c r="AKW78" s="181"/>
      <c r="AKX78" s="181"/>
      <c r="AKY78" s="181"/>
      <c r="AKZ78" s="181"/>
      <c r="ALA78" s="181"/>
      <c r="ALB78" s="181"/>
      <c r="ALC78" s="181"/>
      <c r="ALD78" s="181"/>
      <c r="ALE78" s="181"/>
      <c r="ALF78" s="181"/>
      <c r="ALG78" s="181"/>
      <c r="ALH78" s="181"/>
      <c r="ALI78" s="181"/>
      <c r="ALJ78" s="181"/>
      <c r="ALK78" s="181"/>
      <c r="ALL78" s="181"/>
      <c r="ALM78" s="181"/>
      <c r="ALN78" s="181"/>
      <c r="ALO78" s="181"/>
      <c r="ALP78" s="181"/>
      <c r="ALQ78" s="181"/>
      <c r="ALR78" s="181"/>
      <c r="ALS78" s="181"/>
      <c r="ALT78" s="181"/>
      <c r="ALU78" s="181"/>
      <c r="ALV78" s="181"/>
      <c r="ALW78" s="181"/>
      <c r="ALX78" s="181"/>
      <c r="ALY78" s="181"/>
      <c r="ALZ78" s="181"/>
      <c r="AMA78" s="181"/>
      <c r="AMB78" s="181"/>
      <c r="AMC78" s="181"/>
      <c r="AMD78" s="181"/>
      <c r="AME78" s="181"/>
      <c r="AMF78" s="181"/>
      <c r="AMG78" s="181"/>
      <c r="AMH78" s="181"/>
      <c r="AMI78" s="181"/>
      <c r="AMJ78" s="181"/>
      <c r="AMK78" s="181"/>
      <c r="AML78" s="181"/>
      <c r="AMM78" s="181"/>
      <c r="AMN78" s="181"/>
      <c r="AMO78" s="181"/>
      <c r="AMP78" s="181"/>
      <c r="AMQ78" s="181"/>
      <c r="AMR78" s="181"/>
      <c r="AMS78" s="181"/>
      <c r="AMT78" s="181"/>
      <c r="AMU78" s="181"/>
      <c r="AMV78" s="181"/>
      <c r="AMW78" s="181"/>
      <c r="AMX78" s="181"/>
      <c r="AMY78" s="181"/>
      <c r="AMZ78" s="181"/>
      <c r="ANA78" s="181"/>
      <c r="ANB78" s="181"/>
      <c r="ANC78" s="181"/>
      <c r="AND78" s="181"/>
      <c r="ANE78" s="181"/>
      <c r="ANF78" s="181"/>
      <c r="ANG78" s="181"/>
      <c r="ANH78" s="181"/>
      <c r="ANI78" s="181"/>
      <c r="ANJ78" s="181"/>
      <c r="ANK78" s="181"/>
      <c r="ANL78" s="181"/>
      <c r="ANM78" s="181"/>
      <c r="ANN78" s="181"/>
      <c r="ANO78" s="181"/>
      <c r="ANP78" s="181"/>
      <c r="ANQ78" s="181"/>
      <c r="ANR78" s="181"/>
      <c r="ANS78" s="181"/>
      <c r="ANT78" s="181"/>
      <c r="ANU78" s="181"/>
      <c r="ANV78" s="181"/>
      <c r="ANW78" s="181"/>
      <c r="ANX78" s="181"/>
      <c r="ANY78" s="181"/>
      <c r="ANZ78" s="181"/>
      <c r="AOA78" s="181"/>
      <c r="AOB78" s="181"/>
      <c r="AOC78" s="181"/>
      <c r="AOD78" s="181"/>
      <c r="AOE78" s="181"/>
      <c r="AOF78" s="181"/>
      <c r="AOG78" s="181"/>
      <c r="AOH78" s="181"/>
      <c r="AOI78" s="181"/>
      <c r="AOJ78" s="181"/>
      <c r="AOK78" s="181"/>
      <c r="AOL78" s="181"/>
      <c r="AOM78" s="181"/>
      <c r="AON78" s="181"/>
      <c r="AOO78" s="181"/>
      <c r="AOP78" s="181"/>
      <c r="AOQ78" s="181"/>
      <c r="AOR78" s="181"/>
      <c r="AOS78" s="181"/>
      <c r="AOT78" s="181"/>
      <c r="AOU78" s="181"/>
      <c r="AOV78" s="181"/>
      <c r="AOW78" s="181"/>
      <c r="AOX78" s="181"/>
      <c r="AOY78" s="181"/>
      <c r="AOZ78" s="181"/>
      <c r="APA78" s="181"/>
      <c r="APB78" s="181"/>
      <c r="APC78" s="181"/>
      <c r="APD78" s="181"/>
      <c r="APE78" s="181"/>
      <c r="APF78" s="181"/>
      <c r="APG78" s="181"/>
      <c r="APH78" s="181"/>
      <c r="API78" s="181"/>
      <c r="APJ78" s="181"/>
      <c r="APK78" s="181"/>
      <c r="APL78" s="181"/>
      <c r="APM78" s="181"/>
      <c r="APN78" s="181"/>
      <c r="APO78" s="181"/>
      <c r="APP78" s="181"/>
      <c r="APQ78" s="181"/>
      <c r="APR78" s="181"/>
      <c r="APS78" s="181"/>
      <c r="APT78" s="181"/>
      <c r="APU78" s="181"/>
      <c r="APV78" s="181"/>
      <c r="APW78" s="181"/>
      <c r="APX78" s="181"/>
      <c r="APY78" s="181"/>
      <c r="APZ78" s="181"/>
      <c r="AQA78" s="181"/>
      <c r="AQB78" s="181"/>
      <c r="AQC78" s="181"/>
      <c r="AQD78" s="181"/>
      <c r="AQE78" s="181"/>
      <c r="AQF78" s="181"/>
      <c r="AQG78" s="181"/>
      <c r="AQH78" s="181"/>
      <c r="AQI78" s="181"/>
      <c r="AQJ78" s="181"/>
      <c r="AQK78" s="181"/>
      <c r="AQL78" s="181"/>
      <c r="AQM78" s="181"/>
      <c r="AQN78" s="181"/>
      <c r="AQO78" s="181"/>
      <c r="AQP78" s="181"/>
      <c r="AQQ78" s="181"/>
      <c r="AQR78" s="181"/>
      <c r="AQS78" s="181"/>
      <c r="AQT78" s="181"/>
      <c r="AQU78" s="181"/>
      <c r="AQV78" s="181"/>
      <c r="AQW78" s="181"/>
      <c r="AQX78" s="181"/>
      <c r="AQY78" s="181"/>
      <c r="AQZ78" s="181"/>
      <c r="ARA78" s="181"/>
      <c r="ARB78" s="181"/>
      <c r="ARC78" s="181"/>
      <c r="ARD78" s="181"/>
      <c r="ARE78" s="181"/>
      <c r="ARF78" s="181"/>
      <c r="ARG78" s="181"/>
      <c r="ARH78" s="181"/>
      <c r="ARI78" s="181"/>
      <c r="ARJ78" s="181"/>
      <c r="ARK78" s="181"/>
      <c r="ARL78" s="181"/>
      <c r="ARM78" s="181"/>
      <c r="ARN78" s="181"/>
      <c r="ARO78" s="181"/>
      <c r="ARP78" s="181"/>
      <c r="ARQ78" s="181"/>
      <c r="ARR78" s="181"/>
      <c r="ARS78" s="181"/>
      <c r="ART78" s="181"/>
      <c r="ARU78" s="181"/>
      <c r="ARV78" s="181"/>
      <c r="ARW78" s="181"/>
      <c r="ARX78" s="181"/>
      <c r="ARY78" s="181"/>
      <c r="ARZ78" s="181"/>
      <c r="ASA78" s="181"/>
      <c r="ASB78" s="181"/>
      <c r="ASC78" s="181"/>
      <c r="ASD78" s="181"/>
      <c r="ASE78" s="181"/>
      <c r="ASF78" s="181"/>
      <c r="ASG78" s="181"/>
      <c r="ASH78" s="181"/>
      <c r="ASI78" s="181"/>
      <c r="ASJ78" s="181"/>
      <c r="ASK78" s="181"/>
      <c r="ASL78" s="181"/>
      <c r="ASM78" s="181"/>
      <c r="ASN78" s="181"/>
      <c r="ASO78" s="181"/>
      <c r="ASP78" s="181"/>
      <c r="ASQ78" s="181"/>
      <c r="ASR78" s="181"/>
      <c r="ASS78" s="181"/>
      <c r="AST78" s="181"/>
      <c r="ASU78" s="181"/>
      <c r="ASV78" s="181"/>
      <c r="ASW78" s="181"/>
      <c r="ASX78" s="181"/>
      <c r="ASY78" s="181"/>
      <c r="ASZ78" s="181"/>
      <c r="ATA78" s="181"/>
      <c r="ATB78" s="181"/>
      <c r="ATC78" s="181"/>
      <c r="ATD78" s="181"/>
      <c r="ATE78" s="181"/>
      <c r="ATF78" s="181"/>
      <c r="ATG78" s="181"/>
      <c r="ATH78" s="181"/>
      <c r="ATI78" s="181"/>
      <c r="ATJ78" s="181"/>
      <c r="ATK78" s="181"/>
      <c r="ATL78" s="181"/>
      <c r="ATM78" s="181"/>
      <c r="ATN78" s="181"/>
      <c r="ATO78" s="181"/>
      <c r="ATP78" s="181"/>
      <c r="ATQ78" s="181"/>
      <c r="ATR78" s="181"/>
      <c r="ATS78" s="181"/>
      <c r="ATT78" s="181"/>
      <c r="ATU78" s="181"/>
      <c r="ATV78" s="181"/>
      <c r="ATW78" s="181"/>
      <c r="ATX78" s="181"/>
      <c r="ATY78" s="181"/>
      <c r="ATZ78" s="181"/>
      <c r="AUA78" s="181"/>
      <c r="AUB78" s="181"/>
      <c r="AUC78" s="181"/>
      <c r="AUD78" s="181"/>
      <c r="AUE78" s="181"/>
      <c r="AUF78" s="181"/>
      <c r="AUG78" s="181"/>
      <c r="AUH78" s="181"/>
      <c r="AUI78" s="181"/>
      <c r="AUJ78" s="181"/>
      <c r="AUK78" s="181"/>
      <c r="AUL78" s="181"/>
      <c r="AUM78" s="181"/>
      <c r="AUN78" s="181"/>
      <c r="AUO78" s="181"/>
      <c r="AUP78" s="181"/>
      <c r="AUQ78" s="181"/>
      <c r="AUR78" s="181"/>
      <c r="AUS78" s="181"/>
      <c r="AUT78" s="181"/>
      <c r="AUU78" s="181"/>
      <c r="AUV78" s="181"/>
      <c r="AUW78" s="181"/>
      <c r="AUX78" s="181"/>
      <c r="AUY78" s="181"/>
      <c r="AUZ78" s="181"/>
      <c r="AVA78" s="181"/>
      <c r="AVB78" s="181"/>
      <c r="AVC78" s="181"/>
      <c r="AVD78" s="181"/>
      <c r="AVE78" s="181"/>
      <c r="AVF78" s="181"/>
      <c r="AVG78" s="181"/>
      <c r="AVH78" s="181"/>
      <c r="AVI78" s="181"/>
      <c r="AVJ78" s="181"/>
      <c r="AVK78" s="181"/>
      <c r="AVL78" s="181"/>
      <c r="AVM78" s="181"/>
      <c r="AVN78" s="181"/>
      <c r="AVO78" s="181"/>
      <c r="AVP78" s="181"/>
      <c r="AVQ78" s="181"/>
      <c r="AVR78" s="181"/>
      <c r="AVS78" s="181"/>
      <c r="AVT78" s="181"/>
      <c r="AVU78" s="181"/>
      <c r="AVV78" s="181"/>
      <c r="AVW78" s="181"/>
      <c r="AVX78" s="181"/>
      <c r="AVY78" s="181"/>
      <c r="AVZ78" s="181"/>
      <c r="AWA78" s="181"/>
      <c r="AWB78" s="181"/>
      <c r="AWC78" s="181"/>
      <c r="AWD78" s="181"/>
      <c r="AWE78" s="181"/>
      <c r="AWF78" s="181"/>
      <c r="AWG78" s="181"/>
      <c r="AWH78" s="181"/>
      <c r="AWI78" s="181"/>
      <c r="AWJ78" s="181"/>
      <c r="AWK78" s="181"/>
      <c r="AWL78" s="181"/>
      <c r="AWM78" s="181"/>
      <c r="AWN78" s="181"/>
      <c r="AWO78" s="181"/>
      <c r="AWP78" s="181"/>
      <c r="AWQ78" s="181"/>
      <c r="AWR78" s="181"/>
      <c r="AWS78" s="181"/>
      <c r="AWT78" s="181"/>
      <c r="AWU78" s="181"/>
      <c r="AWV78" s="181"/>
      <c r="AWW78" s="181"/>
      <c r="AWX78" s="181"/>
      <c r="AWY78" s="181"/>
      <c r="AWZ78" s="181"/>
      <c r="AXA78" s="181"/>
      <c r="AXB78" s="181"/>
      <c r="AXC78" s="181"/>
      <c r="AXD78" s="181"/>
      <c r="AXE78" s="181"/>
      <c r="AXF78" s="181"/>
      <c r="AXG78" s="181"/>
      <c r="AXH78" s="181"/>
      <c r="AXI78" s="181"/>
      <c r="AXJ78" s="181"/>
      <c r="AXK78" s="181"/>
      <c r="AXL78" s="181"/>
      <c r="AXM78" s="181"/>
      <c r="AXN78" s="181"/>
      <c r="AXO78" s="181"/>
      <c r="AXP78" s="181"/>
      <c r="AXQ78" s="181"/>
      <c r="AXR78" s="181"/>
      <c r="AXS78" s="181"/>
      <c r="AXT78" s="181"/>
      <c r="AXU78" s="181"/>
      <c r="AXV78" s="181"/>
      <c r="AXW78" s="181"/>
      <c r="AXX78" s="181"/>
      <c r="AXY78" s="181"/>
      <c r="AXZ78" s="181"/>
      <c r="AYA78" s="181"/>
      <c r="AYB78" s="181"/>
      <c r="AYC78" s="181"/>
      <c r="AYD78" s="181"/>
      <c r="AYE78" s="181"/>
      <c r="AYF78" s="181"/>
      <c r="AYG78" s="181"/>
      <c r="AYH78" s="181"/>
      <c r="AYI78" s="181"/>
      <c r="AYJ78" s="181"/>
      <c r="AYK78" s="181"/>
      <c r="AYL78" s="181"/>
      <c r="AYM78" s="181"/>
      <c r="AYN78" s="181"/>
      <c r="AYO78" s="181"/>
      <c r="AYP78" s="181"/>
      <c r="AYQ78" s="181"/>
      <c r="AYR78" s="181"/>
      <c r="AYS78" s="181"/>
      <c r="AYT78" s="181"/>
      <c r="AYU78" s="181"/>
      <c r="AYV78" s="181"/>
      <c r="AYW78" s="181"/>
      <c r="AYX78" s="181"/>
      <c r="AYY78" s="181"/>
      <c r="AYZ78" s="181"/>
      <c r="AZA78" s="181"/>
      <c r="AZB78" s="181"/>
      <c r="AZC78" s="181"/>
      <c r="AZD78" s="181"/>
      <c r="AZE78" s="181"/>
      <c r="AZF78" s="181"/>
      <c r="AZG78" s="181"/>
      <c r="AZH78" s="181"/>
      <c r="AZI78" s="181"/>
      <c r="AZJ78" s="181"/>
      <c r="AZK78" s="181"/>
      <c r="AZL78" s="181"/>
      <c r="AZM78" s="181"/>
      <c r="AZN78" s="181"/>
      <c r="AZO78" s="181"/>
      <c r="AZP78" s="181"/>
      <c r="AZQ78" s="181"/>
      <c r="AZR78" s="181"/>
      <c r="AZS78" s="181"/>
      <c r="AZT78" s="181"/>
      <c r="AZU78" s="181"/>
      <c r="AZV78" s="181"/>
      <c r="AZW78" s="181"/>
      <c r="AZX78" s="181"/>
      <c r="AZY78" s="181"/>
      <c r="AZZ78" s="181"/>
      <c r="BAA78" s="181"/>
      <c r="BAB78" s="181"/>
      <c r="BAC78" s="181"/>
      <c r="BAD78" s="181"/>
      <c r="BAE78" s="181"/>
      <c r="BAF78" s="181"/>
      <c r="BAG78" s="181"/>
      <c r="BAH78" s="181"/>
      <c r="BAI78" s="181"/>
      <c r="BAJ78" s="181"/>
      <c r="BAK78" s="181"/>
      <c r="BAL78" s="181"/>
      <c r="BAM78" s="181"/>
      <c r="BAN78" s="181"/>
      <c r="BAO78" s="181"/>
      <c r="BAP78" s="181"/>
      <c r="BAQ78" s="181"/>
      <c r="BAR78" s="181"/>
      <c r="BAS78" s="181"/>
      <c r="BAT78" s="181"/>
      <c r="BAU78" s="181"/>
      <c r="BAV78" s="181"/>
      <c r="BAW78" s="181"/>
      <c r="BAX78" s="181"/>
      <c r="BAY78" s="181"/>
      <c r="BAZ78" s="181"/>
      <c r="BBA78" s="181"/>
      <c r="BBB78" s="181"/>
      <c r="BBC78" s="181"/>
      <c r="BBD78" s="181"/>
      <c r="BBE78" s="181"/>
      <c r="BBF78" s="181"/>
      <c r="BBG78" s="181"/>
      <c r="BBH78" s="181"/>
      <c r="BBI78" s="181"/>
      <c r="BBJ78" s="181"/>
      <c r="BBK78" s="181"/>
      <c r="BBL78" s="181"/>
      <c r="BBM78" s="181"/>
      <c r="BBN78" s="181"/>
      <c r="BBO78" s="181"/>
      <c r="BBP78" s="181"/>
      <c r="BBQ78" s="181"/>
      <c r="BBR78" s="181"/>
      <c r="BBS78" s="181"/>
      <c r="BBT78" s="181"/>
      <c r="BBU78" s="181"/>
      <c r="BBV78" s="181"/>
      <c r="BBW78" s="181"/>
      <c r="BBX78" s="181"/>
      <c r="BBY78" s="181"/>
      <c r="BBZ78" s="181"/>
      <c r="BCA78" s="181"/>
      <c r="BCB78" s="181"/>
      <c r="BCC78" s="181"/>
      <c r="BCD78" s="181"/>
      <c r="BCE78" s="181"/>
      <c r="BCF78" s="181"/>
      <c r="BCG78" s="181"/>
      <c r="BCH78" s="181"/>
      <c r="BCI78" s="181"/>
      <c r="BCJ78" s="181"/>
      <c r="BCK78" s="181"/>
      <c r="BCL78" s="181"/>
      <c r="BCM78" s="181"/>
      <c r="BCN78" s="181"/>
      <c r="BCO78" s="181"/>
      <c r="BCP78" s="181"/>
      <c r="BCQ78" s="181"/>
      <c r="BCR78" s="181"/>
      <c r="BCS78" s="181"/>
      <c r="BCT78" s="181"/>
      <c r="BCU78" s="181"/>
      <c r="BCV78" s="181"/>
      <c r="BCW78" s="181"/>
      <c r="BCX78" s="181"/>
      <c r="BCY78" s="181"/>
      <c r="BCZ78" s="181"/>
      <c r="BDA78" s="181"/>
      <c r="BDB78" s="181"/>
      <c r="BDC78" s="181"/>
      <c r="BDD78" s="181"/>
      <c r="BDE78" s="181"/>
      <c r="BDF78" s="181"/>
      <c r="BDG78" s="181"/>
      <c r="BDH78" s="181"/>
      <c r="BDI78" s="181"/>
      <c r="BDJ78" s="181"/>
      <c r="BDK78" s="181"/>
      <c r="BDL78" s="181"/>
      <c r="BDM78" s="181"/>
      <c r="BDN78" s="181"/>
      <c r="BDO78" s="181"/>
      <c r="BDP78" s="181"/>
      <c r="BDQ78" s="181"/>
      <c r="BDR78" s="181"/>
      <c r="BDS78" s="181"/>
      <c r="BDT78" s="181"/>
      <c r="BDU78" s="181"/>
      <c r="BDV78" s="181"/>
      <c r="BDW78" s="181"/>
      <c r="BDX78" s="181"/>
      <c r="BDY78" s="181"/>
      <c r="BDZ78" s="181"/>
      <c r="BEA78" s="181"/>
      <c r="BEB78" s="181"/>
      <c r="BEC78" s="181"/>
      <c r="BED78" s="181"/>
      <c r="BEE78" s="181"/>
      <c r="BEF78" s="181"/>
      <c r="BEG78" s="181"/>
      <c r="BEH78" s="181"/>
      <c r="BEI78" s="181"/>
      <c r="BEJ78" s="181"/>
      <c r="BEK78" s="181"/>
      <c r="BEL78" s="181"/>
      <c r="BEM78" s="181"/>
      <c r="BEN78" s="181"/>
      <c r="BEO78" s="181"/>
      <c r="BEP78" s="181"/>
      <c r="BEQ78" s="181"/>
      <c r="BER78" s="181"/>
      <c r="BES78" s="181"/>
      <c r="BET78" s="181"/>
      <c r="BEU78" s="181"/>
      <c r="BEV78" s="181"/>
      <c r="BEW78" s="181"/>
      <c r="BEX78" s="181"/>
      <c r="BEY78" s="181"/>
      <c r="BEZ78" s="181"/>
      <c r="BFA78" s="181"/>
      <c r="BFB78" s="181"/>
      <c r="BFC78" s="181"/>
      <c r="BFD78" s="181"/>
      <c r="BFE78" s="181"/>
      <c r="BFF78" s="181"/>
      <c r="BFG78" s="181"/>
      <c r="BFH78" s="181"/>
      <c r="BFI78" s="181"/>
      <c r="BFJ78" s="181"/>
      <c r="BFK78" s="181"/>
      <c r="BFL78" s="181"/>
      <c r="BFM78" s="181"/>
      <c r="BFN78" s="181"/>
      <c r="BFO78" s="181"/>
      <c r="BFP78" s="181"/>
      <c r="BFQ78" s="181"/>
      <c r="BFR78" s="181"/>
      <c r="BFS78" s="181"/>
      <c r="BFT78" s="181"/>
      <c r="BFU78" s="181"/>
      <c r="BFV78" s="181"/>
      <c r="BFW78" s="181"/>
      <c r="BFX78" s="181"/>
      <c r="BFY78" s="181"/>
      <c r="BFZ78" s="181"/>
      <c r="BGA78" s="181"/>
      <c r="BGB78" s="181"/>
      <c r="BGC78" s="181"/>
      <c r="BGD78" s="181"/>
      <c r="BGE78" s="181"/>
      <c r="BGF78" s="181"/>
      <c r="BGG78" s="181"/>
      <c r="BGH78" s="181"/>
      <c r="BGI78" s="181"/>
      <c r="BGJ78" s="181"/>
      <c r="BGK78" s="181"/>
      <c r="BGL78" s="181"/>
      <c r="BGM78" s="181"/>
      <c r="BGN78" s="181"/>
      <c r="BGO78" s="181"/>
      <c r="BGP78" s="181"/>
      <c r="BGQ78" s="181"/>
      <c r="BGR78" s="181"/>
      <c r="BGS78" s="181"/>
      <c r="BGT78" s="181"/>
      <c r="BGU78" s="181"/>
      <c r="BGV78" s="181"/>
      <c r="BGW78" s="181"/>
      <c r="BGX78" s="181"/>
      <c r="BGY78" s="181"/>
      <c r="BGZ78" s="181"/>
      <c r="BHA78" s="181"/>
      <c r="BHB78" s="181"/>
      <c r="BHC78" s="181"/>
      <c r="BHD78" s="181"/>
      <c r="BHE78" s="181"/>
      <c r="BHF78" s="181"/>
      <c r="BHG78" s="181"/>
      <c r="BHH78" s="181"/>
      <c r="BHI78" s="181"/>
      <c r="BHJ78" s="181"/>
      <c r="BHK78" s="181"/>
      <c r="BHL78" s="181"/>
      <c r="BHM78" s="181"/>
      <c r="BHN78" s="181"/>
      <c r="BHO78" s="181"/>
      <c r="BHP78" s="181"/>
      <c r="BHQ78" s="181"/>
      <c r="BHR78" s="181"/>
      <c r="BHS78" s="181"/>
      <c r="BHT78" s="181"/>
      <c r="BHU78" s="181"/>
      <c r="BHV78" s="181"/>
      <c r="BHW78" s="181"/>
      <c r="BHX78" s="181"/>
      <c r="BHY78" s="181"/>
      <c r="BHZ78" s="181"/>
      <c r="BIA78" s="181"/>
      <c r="BIB78" s="181"/>
      <c r="BIC78" s="181"/>
    </row>
    <row r="79" spans="1:1589" ht="31.5" x14ac:dyDescent="0.25">
      <c r="A79" s="260"/>
      <c r="B79" s="259"/>
      <c r="C79" s="152" t="s">
        <v>29</v>
      </c>
      <c r="D79" s="113">
        <v>4422.34</v>
      </c>
      <c r="E79" s="113">
        <v>3993.26</v>
      </c>
      <c r="F79" s="113">
        <v>3969.5</v>
      </c>
      <c r="G79" s="169"/>
      <c r="H79" s="168"/>
      <c r="I79" s="168"/>
      <c r="J79" s="168"/>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1"/>
      <c r="BD79" s="181"/>
      <c r="BE79" s="181"/>
      <c r="BF79" s="181"/>
      <c r="BG79" s="181"/>
      <c r="BH79" s="181"/>
      <c r="BI79" s="181"/>
      <c r="BJ79" s="181"/>
      <c r="BK79" s="181"/>
      <c r="BL79" s="181"/>
      <c r="BM79" s="181"/>
      <c r="BN79" s="181"/>
      <c r="BO79" s="181"/>
      <c r="BP79" s="181"/>
      <c r="BQ79" s="181"/>
      <c r="BR79" s="181"/>
      <c r="BS79" s="181"/>
      <c r="BT79" s="181"/>
      <c r="BU79" s="181"/>
      <c r="BV79" s="181"/>
      <c r="BW79" s="181"/>
      <c r="BX79" s="181"/>
      <c r="BY79" s="181"/>
      <c r="BZ79" s="181"/>
      <c r="CA79" s="181"/>
      <c r="CB79" s="181"/>
      <c r="CC79" s="181"/>
      <c r="CD79" s="181"/>
      <c r="CE79" s="181"/>
      <c r="CF79" s="181"/>
      <c r="CG79" s="181"/>
      <c r="CH79" s="181"/>
      <c r="CI79" s="181"/>
      <c r="CJ79" s="181"/>
      <c r="CK79" s="181"/>
      <c r="CL79" s="181"/>
      <c r="CM79" s="181"/>
      <c r="CN79" s="181"/>
      <c r="CO79" s="181"/>
      <c r="CP79" s="181"/>
      <c r="CQ79" s="181"/>
      <c r="CR79" s="181"/>
      <c r="CS79" s="181"/>
      <c r="CT79" s="181"/>
      <c r="CU79" s="181"/>
      <c r="CV79" s="181"/>
      <c r="CW79" s="181"/>
      <c r="CX79" s="181"/>
      <c r="CY79" s="181"/>
      <c r="CZ79" s="181"/>
      <c r="DA79" s="181"/>
      <c r="DB79" s="181"/>
      <c r="DC79" s="181"/>
      <c r="DD79" s="181"/>
      <c r="DE79" s="181"/>
      <c r="DF79" s="181"/>
      <c r="DG79" s="181"/>
      <c r="DH79" s="181"/>
      <c r="DI79" s="181"/>
      <c r="DJ79" s="181"/>
      <c r="DK79" s="181"/>
      <c r="DL79" s="181"/>
      <c r="DM79" s="181"/>
      <c r="DN79" s="181"/>
      <c r="DO79" s="181"/>
      <c r="DP79" s="181"/>
      <c r="DQ79" s="181"/>
      <c r="DR79" s="181"/>
      <c r="DS79" s="181"/>
      <c r="DT79" s="181"/>
      <c r="DU79" s="181"/>
      <c r="DV79" s="181"/>
      <c r="DW79" s="181"/>
      <c r="DX79" s="181"/>
      <c r="DY79" s="181"/>
      <c r="DZ79" s="181"/>
      <c r="EA79" s="181"/>
      <c r="EB79" s="181"/>
      <c r="EC79" s="181"/>
      <c r="ED79" s="181"/>
      <c r="EE79" s="181"/>
      <c r="EF79" s="181"/>
      <c r="EG79" s="181"/>
      <c r="EH79" s="181"/>
      <c r="EI79" s="181"/>
      <c r="EJ79" s="181"/>
      <c r="EK79" s="181"/>
      <c r="EL79" s="181"/>
      <c r="EM79" s="181"/>
      <c r="EN79" s="181"/>
      <c r="EO79" s="181"/>
      <c r="EP79" s="181"/>
      <c r="EQ79" s="181"/>
      <c r="ER79" s="181"/>
      <c r="ES79" s="181"/>
      <c r="ET79" s="181"/>
      <c r="EU79" s="181"/>
      <c r="EV79" s="181"/>
      <c r="EW79" s="181"/>
      <c r="EX79" s="181"/>
      <c r="EY79" s="181"/>
      <c r="EZ79" s="181"/>
      <c r="FA79" s="181"/>
      <c r="FB79" s="181"/>
      <c r="FC79" s="181"/>
      <c r="FD79" s="181"/>
      <c r="FE79" s="181"/>
      <c r="FF79" s="181"/>
      <c r="FG79" s="181"/>
      <c r="FH79" s="181"/>
      <c r="FI79" s="181"/>
      <c r="FJ79" s="181"/>
      <c r="FK79" s="181"/>
      <c r="FL79" s="181"/>
      <c r="FM79" s="181"/>
      <c r="FN79" s="181"/>
      <c r="FO79" s="181"/>
      <c r="FP79" s="181"/>
      <c r="FQ79" s="181"/>
      <c r="FR79" s="181"/>
      <c r="FS79" s="181"/>
      <c r="FT79" s="181"/>
      <c r="FU79" s="181"/>
      <c r="FV79" s="181"/>
      <c r="FW79" s="181"/>
      <c r="FX79" s="181"/>
      <c r="FY79" s="181"/>
      <c r="FZ79" s="181"/>
      <c r="GA79" s="181"/>
      <c r="GB79" s="181"/>
      <c r="GC79" s="181"/>
      <c r="GD79" s="181"/>
      <c r="GE79" s="181"/>
      <c r="GF79" s="181"/>
      <c r="GG79" s="181"/>
      <c r="GH79" s="181"/>
      <c r="GI79" s="181"/>
      <c r="GJ79" s="181"/>
      <c r="GK79" s="181"/>
      <c r="GL79" s="181"/>
      <c r="GM79" s="181"/>
      <c r="GN79" s="181"/>
      <c r="GO79" s="181"/>
      <c r="GP79" s="181"/>
      <c r="GQ79" s="181"/>
      <c r="GR79" s="181"/>
      <c r="GS79" s="181"/>
      <c r="GT79" s="181"/>
      <c r="GU79" s="181"/>
      <c r="GV79" s="181"/>
      <c r="GW79" s="181"/>
      <c r="GX79" s="181"/>
      <c r="GY79" s="181"/>
      <c r="GZ79" s="181"/>
      <c r="HA79" s="181"/>
      <c r="HB79" s="181"/>
      <c r="HC79" s="181"/>
      <c r="HD79" s="181"/>
      <c r="HE79" s="181"/>
      <c r="HF79" s="181"/>
      <c r="HG79" s="181"/>
      <c r="HH79" s="181"/>
      <c r="HI79" s="181"/>
      <c r="HJ79" s="181"/>
      <c r="HK79" s="181"/>
      <c r="HL79" s="181"/>
      <c r="HM79" s="181"/>
      <c r="HN79" s="181"/>
      <c r="HO79" s="181"/>
      <c r="HP79" s="181"/>
      <c r="HQ79" s="181"/>
      <c r="HR79" s="181"/>
      <c r="HS79" s="181"/>
      <c r="HT79" s="181"/>
      <c r="HU79" s="181"/>
      <c r="HV79" s="181"/>
      <c r="HW79" s="181"/>
      <c r="HX79" s="181"/>
      <c r="HY79" s="181"/>
      <c r="HZ79" s="181"/>
      <c r="IA79" s="181"/>
      <c r="IB79" s="181"/>
      <c r="IC79" s="181"/>
      <c r="ID79" s="181"/>
      <c r="IE79" s="181"/>
      <c r="IF79" s="181"/>
      <c r="IG79" s="181"/>
      <c r="IH79" s="181"/>
      <c r="II79" s="181"/>
      <c r="IJ79" s="181"/>
      <c r="IK79" s="181"/>
      <c r="IL79" s="181"/>
      <c r="IM79" s="181"/>
      <c r="IN79" s="181"/>
      <c r="IO79" s="181"/>
      <c r="IP79" s="181"/>
      <c r="IQ79" s="181"/>
      <c r="IR79" s="181"/>
      <c r="IS79" s="181"/>
      <c r="IT79" s="181"/>
      <c r="IU79" s="181"/>
      <c r="IV79" s="181"/>
      <c r="IW79" s="181"/>
      <c r="IX79" s="181"/>
      <c r="IY79" s="181"/>
      <c r="IZ79" s="181"/>
      <c r="JA79" s="181"/>
      <c r="JB79" s="181"/>
      <c r="JC79" s="181"/>
      <c r="JD79" s="181"/>
      <c r="JE79" s="181"/>
      <c r="JF79" s="181"/>
      <c r="JG79" s="181"/>
      <c r="JH79" s="181"/>
      <c r="JI79" s="181"/>
      <c r="JJ79" s="181"/>
      <c r="JK79" s="181"/>
      <c r="JL79" s="181"/>
      <c r="JM79" s="181"/>
      <c r="JN79" s="181"/>
      <c r="JO79" s="181"/>
      <c r="JP79" s="181"/>
      <c r="JQ79" s="181"/>
      <c r="JR79" s="181"/>
      <c r="JS79" s="181"/>
      <c r="JT79" s="181"/>
      <c r="JU79" s="181"/>
      <c r="JV79" s="181"/>
      <c r="JW79" s="181"/>
      <c r="JX79" s="181"/>
      <c r="JY79" s="181"/>
      <c r="JZ79" s="181"/>
      <c r="KA79" s="181"/>
      <c r="KB79" s="181"/>
      <c r="KC79" s="181"/>
      <c r="KD79" s="181"/>
      <c r="KE79" s="181"/>
      <c r="KF79" s="181"/>
      <c r="KG79" s="181"/>
      <c r="KH79" s="181"/>
      <c r="KI79" s="181"/>
      <c r="KJ79" s="181"/>
      <c r="KK79" s="181"/>
      <c r="KL79" s="181"/>
      <c r="KM79" s="181"/>
      <c r="KN79" s="181"/>
      <c r="KO79" s="181"/>
      <c r="KP79" s="181"/>
      <c r="KQ79" s="181"/>
      <c r="KR79" s="181"/>
      <c r="KS79" s="181"/>
      <c r="KT79" s="181"/>
      <c r="KU79" s="181"/>
      <c r="KV79" s="181"/>
      <c r="KW79" s="181"/>
      <c r="KX79" s="181"/>
      <c r="KY79" s="181"/>
      <c r="KZ79" s="181"/>
      <c r="LA79" s="181"/>
      <c r="LB79" s="181"/>
      <c r="LC79" s="181"/>
      <c r="LD79" s="181"/>
      <c r="LE79" s="181"/>
      <c r="LF79" s="181"/>
      <c r="LG79" s="181"/>
      <c r="LH79" s="181"/>
      <c r="LI79" s="181"/>
      <c r="LJ79" s="181"/>
      <c r="LK79" s="181"/>
      <c r="LL79" s="181"/>
      <c r="LM79" s="181"/>
      <c r="LN79" s="181"/>
      <c r="LO79" s="181"/>
      <c r="LP79" s="181"/>
      <c r="LQ79" s="181"/>
      <c r="LR79" s="181"/>
      <c r="LS79" s="181"/>
      <c r="LT79" s="181"/>
      <c r="LU79" s="181"/>
      <c r="LV79" s="181"/>
      <c r="LW79" s="181"/>
      <c r="LX79" s="181"/>
      <c r="LY79" s="181"/>
      <c r="LZ79" s="181"/>
      <c r="MA79" s="181"/>
      <c r="MB79" s="181"/>
      <c r="MC79" s="181"/>
      <c r="MD79" s="181"/>
      <c r="ME79" s="181"/>
      <c r="MF79" s="181"/>
      <c r="MG79" s="181"/>
      <c r="MH79" s="181"/>
      <c r="MI79" s="181"/>
      <c r="MJ79" s="181"/>
      <c r="MK79" s="181"/>
      <c r="ML79" s="181"/>
      <c r="MM79" s="181"/>
      <c r="MN79" s="181"/>
      <c r="MO79" s="181"/>
      <c r="MP79" s="181"/>
      <c r="MQ79" s="181"/>
      <c r="MR79" s="181"/>
      <c r="MS79" s="181"/>
      <c r="MT79" s="181"/>
      <c r="MU79" s="181"/>
      <c r="MV79" s="181"/>
      <c r="MW79" s="181"/>
      <c r="MX79" s="181"/>
      <c r="MY79" s="181"/>
      <c r="MZ79" s="181"/>
      <c r="NA79" s="181"/>
      <c r="NB79" s="181"/>
      <c r="NC79" s="181"/>
      <c r="ND79" s="181"/>
      <c r="NE79" s="181"/>
      <c r="NF79" s="181"/>
      <c r="NG79" s="181"/>
      <c r="NH79" s="181"/>
      <c r="NI79" s="181"/>
      <c r="NJ79" s="181"/>
      <c r="NK79" s="181"/>
      <c r="NL79" s="181"/>
      <c r="NM79" s="181"/>
      <c r="NN79" s="181"/>
      <c r="NO79" s="181"/>
      <c r="NP79" s="181"/>
      <c r="NQ79" s="181"/>
      <c r="NR79" s="181"/>
      <c r="NS79" s="181"/>
      <c r="NT79" s="181"/>
      <c r="NU79" s="181"/>
      <c r="NV79" s="181"/>
      <c r="NW79" s="181"/>
      <c r="NX79" s="181"/>
      <c r="NY79" s="181"/>
      <c r="NZ79" s="181"/>
      <c r="OA79" s="181"/>
      <c r="OB79" s="181"/>
      <c r="OC79" s="181"/>
      <c r="OD79" s="181"/>
      <c r="OE79" s="181"/>
      <c r="OF79" s="181"/>
      <c r="OG79" s="181"/>
      <c r="OH79" s="181"/>
      <c r="OI79" s="181"/>
      <c r="OJ79" s="181"/>
      <c r="OK79" s="181"/>
      <c r="OL79" s="181"/>
      <c r="OM79" s="181"/>
      <c r="ON79" s="181"/>
      <c r="OO79" s="181"/>
      <c r="OP79" s="181"/>
      <c r="OQ79" s="181"/>
      <c r="OR79" s="181"/>
      <c r="OS79" s="181"/>
      <c r="OT79" s="181"/>
      <c r="OU79" s="181"/>
      <c r="OV79" s="181"/>
      <c r="OW79" s="181"/>
      <c r="OX79" s="181"/>
      <c r="OY79" s="181"/>
      <c r="OZ79" s="181"/>
      <c r="PA79" s="181"/>
      <c r="PB79" s="181"/>
      <c r="PC79" s="181"/>
      <c r="PD79" s="181"/>
      <c r="PE79" s="181"/>
      <c r="PF79" s="181"/>
      <c r="PG79" s="181"/>
      <c r="PH79" s="181"/>
      <c r="PI79" s="181"/>
      <c r="PJ79" s="181"/>
      <c r="PK79" s="181"/>
      <c r="PL79" s="181"/>
      <c r="PM79" s="181"/>
      <c r="PN79" s="181"/>
      <c r="PO79" s="181"/>
      <c r="PP79" s="181"/>
      <c r="PQ79" s="181"/>
      <c r="PR79" s="181"/>
      <c r="PS79" s="181"/>
      <c r="PT79" s="181"/>
      <c r="PU79" s="181"/>
      <c r="PV79" s="181"/>
      <c r="PW79" s="181"/>
      <c r="PX79" s="181"/>
      <c r="PY79" s="181"/>
      <c r="PZ79" s="181"/>
      <c r="QA79" s="181"/>
      <c r="QB79" s="181"/>
      <c r="QC79" s="181"/>
      <c r="QD79" s="181"/>
      <c r="QE79" s="181"/>
      <c r="QF79" s="181"/>
      <c r="QG79" s="181"/>
      <c r="QH79" s="181"/>
      <c r="QI79" s="181"/>
      <c r="QJ79" s="181"/>
      <c r="QK79" s="181"/>
      <c r="QL79" s="181"/>
      <c r="QM79" s="181"/>
      <c r="QN79" s="181"/>
      <c r="QO79" s="181"/>
      <c r="QP79" s="181"/>
      <c r="QQ79" s="181"/>
      <c r="QR79" s="181"/>
      <c r="QS79" s="181"/>
      <c r="QT79" s="181"/>
      <c r="QU79" s="181"/>
      <c r="QV79" s="181"/>
      <c r="QW79" s="181"/>
      <c r="QX79" s="181"/>
      <c r="QY79" s="181"/>
      <c r="QZ79" s="181"/>
      <c r="RA79" s="181"/>
      <c r="RB79" s="181"/>
      <c r="RC79" s="181"/>
      <c r="RD79" s="181"/>
      <c r="RE79" s="181"/>
      <c r="RF79" s="181"/>
      <c r="RG79" s="181"/>
      <c r="RH79" s="181"/>
      <c r="RI79" s="181"/>
      <c r="RJ79" s="181"/>
      <c r="RK79" s="181"/>
      <c r="RL79" s="181"/>
      <c r="RM79" s="181"/>
      <c r="RN79" s="181"/>
      <c r="RO79" s="181"/>
      <c r="RP79" s="181"/>
      <c r="RQ79" s="181"/>
      <c r="RR79" s="181"/>
      <c r="RS79" s="181"/>
      <c r="RT79" s="181"/>
      <c r="RU79" s="181"/>
      <c r="RV79" s="181"/>
      <c r="RW79" s="181"/>
      <c r="RX79" s="181"/>
      <c r="RY79" s="181"/>
      <c r="RZ79" s="181"/>
      <c r="SA79" s="181"/>
      <c r="SB79" s="181"/>
      <c r="SC79" s="181"/>
      <c r="SD79" s="181"/>
      <c r="SE79" s="181"/>
      <c r="SF79" s="181"/>
      <c r="SG79" s="181"/>
      <c r="SH79" s="181"/>
      <c r="SI79" s="181"/>
      <c r="SJ79" s="181"/>
      <c r="SK79" s="181"/>
      <c r="SL79" s="181"/>
      <c r="SM79" s="181"/>
      <c r="SN79" s="181"/>
      <c r="SO79" s="181"/>
      <c r="SP79" s="181"/>
      <c r="SQ79" s="181"/>
      <c r="SR79" s="181"/>
      <c r="SS79" s="181"/>
      <c r="ST79" s="181"/>
      <c r="SU79" s="181"/>
      <c r="SV79" s="181"/>
      <c r="SW79" s="181"/>
      <c r="SX79" s="181"/>
      <c r="SY79" s="181"/>
      <c r="SZ79" s="181"/>
      <c r="TA79" s="181"/>
      <c r="TB79" s="181"/>
      <c r="TC79" s="181"/>
      <c r="TD79" s="181"/>
      <c r="TE79" s="181"/>
      <c r="TF79" s="181"/>
      <c r="TG79" s="181"/>
      <c r="TH79" s="181"/>
      <c r="TI79" s="181"/>
      <c r="TJ79" s="181"/>
      <c r="TK79" s="181"/>
      <c r="TL79" s="181"/>
      <c r="TM79" s="181"/>
      <c r="TN79" s="181"/>
      <c r="TO79" s="181"/>
      <c r="TP79" s="181"/>
      <c r="TQ79" s="181"/>
      <c r="TR79" s="181"/>
      <c r="TS79" s="181"/>
      <c r="TT79" s="181"/>
      <c r="TU79" s="181"/>
      <c r="TV79" s="181"/>
      <c r="TW79" s="181"/>
      <c r="TX79" s="181"/>
      <c r="TY79" s="181"/>
      <c r="TZ79" s="181"/>
      <c r="UA79" s="181"/>
      <c r="UB79" s="181"/>
      <c r="UC79" s="181"/>
      <c r="UD79" s="181"/>
      <c r="UE79" s="181"/>
      <c r="UF79" s="181"/>
      <c r="UG79" s="181"/>
      <c r="UH79" s="181"/>
      <c r="UI79" s="181"/>
      <c r="UJ79" s="181"/>
      <c r="UK79" s="181"/>
      <c r="UL79" s="181"/>
      <c r="UM79" s="181"/>
      <c r="UN79" s="181"/>
      <c r="UO79" s="181"/>
      <c r="UP79" s="181"/>
      <c r="UQ79" s="181"/>
      <c r="UR79" s="181"/>
      <c r="US79" s="181"/>
      <c r="UT79" s="181"/>
      <c r="UU79" s="181"/>
      <c r="UV79" s="181"/>
      <c r="UW79" s="181"/>
      <c r="UX79" s="181"/>
      <c r="UY79" s="181"/>
      <c r="UZ79" s="181"/>
      <c r="VA79" s="181"/>
      <c r="VB79" s="181"/>
      <c r="VC79" s="181"/>
      <c r="VD79" s="181"/>
      <c r="VE79" s="181"/>
      <c r="VF79" s="181"/>
      <c r="VG79" s="181"/>
      <c r="VH79" s="181"/>
      <c r="VI79" s="181"/>
      <c r="VJ79" s="181"/>
      <c r="VK79" s="181"/>
      <c r="VL79" s="181"/>
      <c r="VM79" s="181"/>
      <c r="VN79" s="181"/>
      <c r="VO79" s="181"/>
      <c r="VP79" s="181"/>
      <c r="VQ79" s="181"/>
      <c r="VR79" s="181"/>
      <c r="VS79" s="181"/>
      <c r="VT79" s="181"/>
      <c r="VU79" s="181"/>
      <c r="VV79" s="181"/>
      <c r="VW79" s="181"/>
      <c r="VX79" s="181"/>
      <c r="VY79" s="181"/>
      <c r="VZ79" s="181"/>
      <c r="WA79" s="181"/>
      <c r="WB79" s="181"/>
      <c r="WC79" s="181"/>
      <c r="WD79" s="181"/>
      <c r="WE79" s="181"/>
      <c r="WF79" s="181"/>
      <c r="WG79" s="181"/>
      <c r="WH79" s="181"/>
      <c r="WI79" s="181"/>
      <c r="WJ79" s="181"/>
      <c r="WK79" s="181"/>
      <c r="WL79" s="181"/>
      <c r="WM79" s="181"/>
      <c r="WN79" s="181"/>
      <c r="WO79" s="181"/>
      <c r="WP79" s="181"/>
      <c r="WQ79" s="181"/>
      <c r="WR79" s="181"/>
      <c r="WS79" s="181"/>
      <c r="WT79" s="181"/>
      <c r="WU79" s="181"/>
      <c r="WV79" s="181"/>
      <c r="WW79" s="181"/>
      <c r="WX79" s="181"/>
      <c r="WY79" s="181"/>
      <c r="WZ79" s="181"/>
      <c r="XA79" s="181"/>
      <c r="XB79" s="181"/>
      <c r="XC79" s="181"/>
      <c r="XD79" s="181"/>
      <c r="XE79" s="181"/>
      <c r="XF79" s="181"/>
      <c r="XG79" s="181"/>
      <c r="XH79" s="181"/>
      <c r="XI79" s="181"/>
      <c r="XJ79" s="181"/>
      <c r="XK79" s="181"/>
      <c r="XL79" s="181"/>
      <c r="XM79" s="181"/>
      <c r="XN79" s="181"/>
      <c r="XO79" s="181"/>
      <c r="XP79" s="181"/>
      <c r="XQ79" s="181"/>
      <c r="XR79" s="181"/>
      <c r="XS79" s="181"/>
      <c r="XT79" s="181"/>
      <c r="XU79" s="181"/>
      <c r="XV79" s="181"/>
      <c r="XW79" s="181"/>
      <c r="XX79" s="181"/>
      <c r="XY79" s="181"/>
      <c r="XZ79" s="181"/>
      <c r="YA79" s="181"/>
      <c r="YB79" s="181"/>
      <c r="YC79" s="181"/>
      <c r="YD79" s="181"/>
      <c r="YE79" s="181"/>
      <c r="YF79" s="181"/>
      <c r="YG79" s="181"/>
      <c r="YH79" s="181"/>
      <c r="YI79" s="181"/>
      <c r="YJ79" s="181"/>
      <c r="YK79" s="181"/>
      <c r="YL79" s="181"/>
      <c r="YM79" s="181"/>
      <c r="YN79" s="181"/>
      <c r="YO79" s="181"/>
      <c r="YP79" s="181"/>
      <c r="YQ79" s="181"/>
      <c r="YR79" s="181"/>
      <c r="YS79" s="181"/>
      <c r="YT79" s="181"/>
      <c r="YU79" s="181"/>
      <c r="YV79" s="181"/>
      <c r="YW79" s="181"/>
      <c r="YX79" s="181"/>
      <c r="YY79" s="181"/>
      <c r="YZ79" s="181"/>
      <c r="ZA79" s="181"/>
      <c r="ZB79" s="181"/>
      <c r="ZC79" s="181"/>
      <c r="ZD79" s="181"/>
      <c r="ZE79" s="181"/>
      <c r="ZF79" s="181"/>
      <c r="ZG79" s="181"/>
      <c r="ZH79" s="181"/>
      <c r="ZI79" s="181"/>
      <c r="ZJ79" s="181"/>
      <c r="ZK79" s="181"/>
      <c r="ZL79" s="181"/>
      <c r="ZM79" s="181"/>
      <c r="ZN79" s="181"/>
      <c r="ZO79" s="181"/>
      <c r="ZP79" s="181"/>
      <c r="ZQ79" s="181"/>
      <c r="ZR79" s="181"/>
      <c r="ZS79" s="181"/>
      <c r="ZT79" s="181"/>
      <c r="ZU79" s="181"/>
      <c r="ZV79" s="181"/>
      <c r="ZW79" s="181"/>
      <c r="ZX79" s="181"/>
      <c r="ZY79" s="181"/>
      <c r="ZZ79" s="181"/>
      <c r="AAA79" s="181"/>
      <c r="AAB79" s="181"/>
      <c r="AAC79" s="181"/>
      <c r="AAD79" s="181"/>
      <c r="AAE79" s="181"/>
      <c r="AAF79" s="181"/>
      <c r="AAG79" s="181"/>
      <c r="AAH79" s="181"/>
      <c r="AAI79" s="181"/>
      <c r="AAJ79" s="181"/>
      <c r="AAK79" s="181"/>
      <c r="AAL79" s="181"/>
      <c r="AAM79" s="181"/>
      <c r="AAN79" s="181"/>
      <c r="AAO79" s="181"/>
      <c r="AAP79" s="181"/>
      <c r="AAQ79" s="181"/>
      <c r="AAR79" s="181"/>
      <c r="AAS79" s="181"/>
      <c r="AAT79" s="181"/>
      <c r="AAU79" s="181"/>
      <c r="AAV79" s="181"/>
      <c r="AAW79" s="181"/>
      <c r="AAX79" s="181"/>
      <c r="AAY79" s="181"/>
      <c r="AAZ79" s="181"/>
      <c r="ABA79" s="181"/>
      <c r="ABB79" s="181"/>
      <c r="ABC79" s="181"/>
      <c r="ABD79" s="181"/>
      <c r="ABE79" s="181"/>
      <c r="ABF79" s="181"/>
      <c r="ABG79" s="181"/>
      <c r="ABH79" s="181"/>
      <c r="ABI79" s="181"/>
      <c r="ABJ79" s="181"/>
      <c r="ABK79" s="181"/>
      <c r="ABL79" s="181"/>
      <c r="ABM79" s="181"/>
      <c r="ABN79" s="181"/>
      <c r="ABO79" s="181"/>
      <c r="ABP79" s="181"/>
      <c r="ABQ79" s="181"/>
      <c r="ABR79" s="181"/>
      <c r="ABS79" s="181"/>
      <c r="ABT79" s="181"/>
      <c r="ABU79" s="181"/>
      <c r="ABV79" s="181"/>
      <c r="ABW79" s="181"/>
      <c r="ABX79" s="181"/>
      <c r="ABY79" s="181"/>
      <c r="ABZ79" s="181"/>
      <c r="ACA79" s="181"/>
      <c r="ACB79" s="181"/>
      <c r="ACC79" s="181"/>
      <c r="ACD79" s="181"/>
      <c r="ACE79" s="181"/>
      <c r="ACF79" s="181"/>
      <c r="ACG79" s="181"/>
      <c r="ACH79" s="181"/>
      <c r="ACI79" s="181"/>
      <c r="ACJ79" s="181"/>
      <c r="ACK79" s="181"/>
      <c r="ACL79" s="181"/>
      <c r="ACM79" s="181"/>
      <c r="ACN79" s="181"/>
      <c r="ACO79" s="181"/>
      <c r="ACP79" s="181"/>
      <c r="ACQ79" s="181"/>
      <c r="ACR79" s="181"/>
      <c r="ACS79" s="181"/>
      <c r="ACT79" s="181"/>
      <c r="ACU79" s="181"/>
      <c r="ACV79" s="181"/>
      <c r="ACW79" s="181"/>
      <c r="ACX79" s="181"/>
      <c r="ACY79" s="181"/>
      <c r="ACZ79" s="181"/>
      <c r="ADA79" s="181"/>
      <c r="ADB79" s="181"/>
      <c r="ADC79" s="181"/>
      <c r="ADD79" s="181"/>
      <c r="ADE79" s="181"/>
      <c r="ADF79" s="181"/>
      <c r="ADG79" s="181"/>
      <c r="ADH79" s="181"/>
      <c r="ADI79" s="181"/>
      <c r="ADJ79" s="181"/>
      <c r="ADK79" s="181"/>
      <c r="ADL79" s="181"/>
      <c r="ADM79" s="181"/>
      <c r="ADN79" s="181"/>
      <c r="ADO79" s="181"/>
      <c r="ADP79" s="181"/>
      <c r="ADQ79" s="181"/>
      <c r="ADR79" s="181"/>
      <c r="ADS79" s="181"/>
      <c r="ADT79" s="181"/>
      <c r="ADU79" s="181"/>
      <c r="ADV79" s="181"/>
      <c r="ADW79" s="181"/>
      <c r="ADX79" s="181"/>
      <c r="ADY79" s="181"/>
      <c r="ADZ79" s="181"/>
      <c r="AEA79" s="181"/>
      <c r="AEB79" s="181"/>
      <c r="AEC79" s="181"/>
      <c r="AED79" s="181"/>
      <c r="AEE79" s="181"/>
      <c r="AEF79" s="181"/>
      <c r="AEG79" s="181"/>
      <c r="AEH79" s="181"/>
      <c r="AEI79" s="181"/>
      <c r="AEJ79" s="181"/>
      <c r="AEK79" s="181"/>
      <c r="AEL79" s="181"/>
      <c r="AEM79" s="181"/>
      <c r="AEN79" s="181"/>
      <c r="AEO79" s="181"/>
      <c r="AEP79" s="181"/>
      <c r="AEQ79" s="181"/>
      <c r="AER79" s="181"/>
      <c r="AES79" s="181"/>
      <c r="AET79" s="181"/>
      <c r="AEU79" s="181"/>
      <c r="AEV79" s="181"/>
      <c r="AEW79" s="181"/>
      <c r="AEX79" s="181"/>
      <c r="AEY79" s="181"/>
      <c r="AEZ79" s="181"/>
      <c r="AFA79" s="181"/>
      <c r="AFB79" s="181"/>
      <c r="AFC79" s="181"/>
      <c r="AFD79" s="181"/>
      <c r="AFE79" s="181"/>
      <c r="AFF79" s="181"/>
      <c r="AFG79" s="181"/>
      <c r="AFH79" s="181"/>
      <c r="AFI79" s="181"/>
      <c r="AFJ79" s="181"/>
      <c r="AFK79" s="181"/>
      <c r="AFL79" s="181"/>
      <c r="AFM79" s="181"/>
      <c r="AFN79" s="181"/>
      <c r="AFO79" s="181"/>
      <c r="AFP79" s="181"/>
      <c r="AFQ79" s="181"/>
      <c r="AFR79" s="181"/>
      <c r="AFS79" s="181"/>
      <c r="AFT79" s="181"/>
      <c r="AFU79" s="181"/>
      <c r="AFV79" s="181"/>
      <c r="AFW79" s="181"/>
      <c r="AFX79" s="181"/>
      <c r="AFY79" s="181"/>
      <c r="AFZ79" s="181"/>
      <c r="AGA79" s="181"/>
      <c r="AGB79" s="181"/>
      <c r="AGC79" s="181"/>
      <c r="AGD79" s="181"/>
      <c r="AGE79" s="181"/>
      <c r="AGF79" s="181"/>
      <c r="AGG79" s="181"/>
      <c r="AGH79" s="181"/>
      <c r="AGI79" s="181"/>
      <c r="AGJ79" s="181"/>
      <c r="AGK79" s="181"/>
      <c r="AGL79" s="181"/>
      <c r="AGM79" s="181"/>
      <c r="AGN79" s="181"/>
      <c r="AGO79" s="181"/>
      <c r="AGP79" s="181"/>
      <c r="AGQ79" s="181"/>
      <c r="AGR79" s="181"/>
      <c r="AGS79" s="181"/>
      <c r="AGT79" s="181"/>
      <c r="AGU79" s="181"/>
      <c r="AGV79" s="181"/>
      <c r="AGW79" s="181"/>
      <c r="AGX79" s="181"/>
      <c r="AGY79" s="181"/>
      <c r="AGZ79" s="181"/>
      <c r="AHA79" s="181"/>
      <c r="AHB79" s="181"/>
      <c r="AHC79" s="181"/>
      <c r="AHD79" s="181"/>
      <c r="AHE79" s="181"/>
      <c r="AHF79" s="181"/>
      <c r="AHG79" s="181"/>
      <c r="AHH79" s="181"/>
      <c r="AHI79" s="181"/>
      <c r="AHJ79" s="181"/>
      <c r="AHK79" s="181"/>
      <c r="AHL79" s="181"/>
      <c r="AHM79" s="181"/>
      <c r="AHN79" s="181"/>
      <c r="AHO79" s="181"/>
      <c r="AHP79" s="181"/>
      <c r="AHQ79" s="181"/>
      <c r="AHR79" s="181"/>
      <c r="AHS79" s="181"/>
      <c r="AHT79" s="181"/>
      <c r="AHU79" s="181"/>
      <c r="AHV79" s="181"/>
      <c r="AHW79" s="181"/>
      <c r="AHX79" s="181"/>
      <c r="AHY79" s="181"/>
      <c r="AHZ79" s="181"/>
      <c r="AIA79" s="181"/>
      <c r="AIB79" s="181"/>
      <c r="AIC79" s="181"/>
      <c r="AID79" s="181"/>
      <c r="AIE79" s="181"/>
      <c r="AIF79" s="181"/>
      <c r="AIG79" s="181"/>
      <c r="AIH79" s="181"/>
      <c r="AII79" s="181"/>
      <c r="AIJ79" s="181"/>
      <c r="AIK79" s="181"/>
      <c r="AIL79" s="181"/>
      <c r="AIM79" s="181"/>
      <c r="AIN79" s="181"/>
      <c r="AIO79" s="181"/>
      <c r="AIP79" s="181"/>
      <c r="AIQ79" s="181"/>
      <c r="AIR79" s="181"/>
      <c r="AIS79" s="181"/>
      <c r="AIT79" s="181"/>
      <c r="AIU79" s="181"/>
      <c r="AIV79" s="181"/>
      <c r="AIW79" s="181"/>
      <c r="AIX79" s="181"/>
      <c r="AIY79" s="181"/>
      <c r="AIZ79" s="181"/>
      <c r="AJA79" s="181"/>
      <c r="AJB79" s="181"/>
      <c r="AJC79" s="181"/>
      <c r="AJD79" s="181"/>
      <c r="AJE79" s="181"/>
      <c r="AJF79" s="181"/>
      <c r="AJG79" s="181"/>
      <c r="AJH79" s="181"/>
      <c r="AJI79" s="181"/>
      <c r="AJJ79" s="181"/>
      <c r="AJK79" s="181"/>
      <c r="AJL79" s="181"/>
      <c r="AJM79" s="181"/>
      <c r="AJN79" s="181"/>
      <c r="AJO79" s="181"/>
      <c r="AJP79" s="181"/>
      <c r="AJQ79" s="181"/>
      <c r="AJR79" s="181"/>
      <c r="AJS79" s="181"/>
      <c r="AJT79" s="181"/>
      <c r="AJU79" s="181"/>
      <c r="AJV79" s="181"/>
      <c r="AJW79" s="181"/>
      <c r="AJX79" s="181"/>
      <c r="AJY79" s="181"/>
      <c r="AJZ79" s="181"/>
      <c r="AKA79" s="181"/>
      <c r="AKB79" s="181"/>
      <c r="AKC79" s="181"/>
      <c r="AKD79" s="181"/>
      <c r="AKE79" s="181"/>
      <c r="AKF79" s="181"/>
      <c r="AKG79" s="181"/>
      <c r="AKH79" s="181"/>
      <c r="AKI79" s="181"/>
      <c r="AKJ79" s="181"/>
      <c r="AKK79" s="181"/>
      <c r="AKL79" s="181"/>
      <c r="AKM79" s="181"/>
      <c r="AKN79" s="181"/>
      <c r="AKO79" s="181"/>
      <c r="AKP79" s="181"/>
      <c r="AKQ79" s="181"/>
      <c r="AKR79" s="181"/>
      <c r="AKS79" s="181"/>
      <c r="AKT79" s="181"/>
      <c r="AKU79" s="181"/>
      <c r="AKV79" s="181"/>
      <c r="AKW79" s="181"/>
      <c r="AKX79" s="181"/>
      <c r="AKY79" s="181"/>
      <c r="AKZ79" s="181"/>
      <c r="ALA79" s="181"/>
      <c r="ALB79" s="181"/>
      <c r="ALC79" s="181"/>
      <c r="ALD79" s="181"/>
      <c r="ALE79" s="181"/>
      <c r="ALF79" s="181"/>
      <c r="ALG79" s="181"/>
      <c r="ALH79" s="181"/>
      <c r="ALI79" s="181"/>
      <c r="ALJ79" s="181"/>
      <c r="ALK79" s="181"/>
      <c r="ALL79" s="181"/>
      <c r="ALM79" s="181"/>
      <c r="ALN79" s="181"/>
      <c r="ALO79" s="181"/>
      <c r="ALP79" s="181"/>
      <c r="ALQ79" s="181"/>
      <c r="ALR79" s="181"/>
      <c r="ALS79" s="181"/>
      <c r="ALT79" s="181"/>
      <c r="ALU79" s="181"/>
      <c r="ALV79" s="181"/>
      <c r="ALW79" s="181"/>
      <c r="ALX79" s="181"/>
      <c r="ALY79" s="181"/>
      <c r="ALZ79" s="181"/>
      <c r="AMA79" s="181"/>
      <c r="AMB79" s="181"/>
      <c r="AMC79" s="181"/>
      <c r="AMD79" s="181"/>
      <c r="AME79" s="181"/>
      <c r="AMF79" s="181"/>
      <c r="AMG79" s="181"/>
      <c r="AMH79" s="181"/>
      <c r="AMI79" s="181"/>
      <c r="AMJ79" s="181"/>
      <c r="AMK79" s="181"/>
      <c r="AML79" s="181"/>
      <c r="AMM79" s="181"/>
      <c r="AMN79" s="181"/>
      <c r="AMO79" s="181"/>
      <c r="AMP79" s="181"/>
      <c r="AMQ79" s="181"/>
      <c r="AMR79" s="181"/>
      <c r="AMS79" s="181"/>
      <c r="AMT79" s="181"/>
      <c r="AMU79" s="181"/>
      <c r="AMV79" s="181"/>
      <c r="AMW79" s="181"/>
      <c r="AMX79" s="181"/>
      <c r="AMY79" s="181"/>
      <c r="AMZ79" s="181"/>
      <c r="ANA79" s="181"/>
      <c r="ANB79" s="181"/>
      <c r="ANC79" s="181"/>
      <c r="AND79" s="181"/>
      <c r="ANE79" s="181"/>
      <c r="ANF79" s="181"/>
      <c r="ANG79" s="181"/>
      <c r="ANH79" s="181"/>
      <c r="ANI79" s="181"/>
      <c r="ANJ79" s="181"/>
      <c r="ANK79" s="181"/>
      <c r="ANL79" s="181"/>
      <c r="ANM79" s="181"/>
      <c r="ANN79" s="181"/>
      <c r="ANO79" s="181"/>
      <c r="ANP79" s="181"/>
      <c r="ANQ79" s="181"/>
      <c r="ANR79" s="181"/>
      <c r="ANS79" s="181"/>
      <c r="ANT79" s="181"/>
      <c r="ANU79" s="181"/>
      <c r="ANV79" s="181"/>
      <c r="ANW79" s="181"/>
      <c r="ANX79" s="181"/>
      <c r="ANY79" s="181"/>
      <c r="ANZ79" s="181"/>
      <c r="AOA79" s="181"/>
      <c r="AOB79" s="181"/>
      <c r="AOC79" s="181"/>
      <c r="AOD79" s="181"/>
      <c r="AOE79" s="181"/>
      <c r="AOF79" s="181"/>
      <c r="AOG79" s="181"/>
      <c r="AOH79" s="181"/>
      <c r="AOI79" s="181"/>
      <c r="AOJ79" s="181"/>
      <c r="AOK79" s="181"/>
      <c r="AOL79" s="181"/>
      <c r="AOM79" s="181"/>
      <c r="AON79" s="181"/>
      <c r="AOO79" s="181"/>
      <c r="AOP79" s="181"/>
      <c r="AOQ79" s="181"/>
      <c r="AOR79" s="181"/>
      <c r="AOS79" s="181"/>
      <c r="AOT79" s="181"/>
      <c r="AOU79" s="181"/>
      <c r="AOV79" s="181"/>
      <c r="AOW79" s="181"/>
      <c r="AOX79" s="181"/>
      <c r="AOY79" s="181"/>
      <c r="AOZ79" s="181"/>
      <c r="APA79" s="181"/>
      <c r="APB79" s="181"/>
      <c r="APC79" s="181"/>
      <c r="APD79" s="181"/>
      <c r="APE79" s="181"/>
      <c r="APF79" s="181"/>
      <c r="APG79" s="181"/>
      <c r="APH79" s="181"/>
      <c r="API79" s="181"/>
      <c r="APJ79" s="181"/>
      <c r="APK79" s="181"/>
      <c r="APL79" s="181"/>
      <c r="APM79" s="181"/>
      <c r="APN79" s="181"/>
      <c r="APO79" s="181"/>
      <c r="APP79" s="181"/>
      <c r="APQ79" s="181"/>
      <c r="APR79" s="181"/>
      <c r="APS79" s="181"/>
      <c r="APT79" s="181"/>
      <c r="APU79" s="181"/>
      <c r="APV79" s="181"/>
      <c r="APW79" s="181"/>
      <c r="APX79" s="181"/>
      <c r="APY79" s="181"/>
      <c r="APZ79" s="181"/>
      <c r="AQA79" s="181"/>
      <c r="AQB79" s="181"/>
      <c r="AQC79" s="181"/>
      <c r="AQD79" s="181"/>
      <c r="AQE79" s="181"/>
      <c r="AQF79" s="181"/>
      <c r="AQG79" s="181"/>
      <c r="AQH79" s="181"/>
      <c r="AQI79" s="181"/>
      <c r="AQJ79" s="181"/>
      <c r="AQK79" s="181"/>
      <c r="AQL79" s="181"/>
      <c r="AQM79" s="181"/>
      <c r="AQN79" s="181"/>
      <c r="AQO79" s="181"/>
      <c r="AQP79" s="181"/>
      <c r="AQQ79" s="181"/>
      <c r="AQR79" s="181"/>
      <c r="AQS79" s="181"/>
      <c r="AQT79" s="181"/>
      <c r="AQU79" s="181"/>
      <c r="AQV79" s="181"/>
      <c r="AQW79" s="181"/>
      <c r="AQX79" s="181"/>
      <c r="AQY79" s="181"/>
      <c r="AQZ79" s="181"/>
      <c r="ARA79" s="181"/>
      <c r="ARB79" s="181"/>
      <c r="ARC79" s="181"/>
      <c r="ARD79" s="181"/>
      <c r="ARE79" s="181"/>
      <c r="ARF79" s="181"/>
      <c r="ARG79" s="181"/>
      <c r="ARH79" s="181"/>
      <c r="ARI79" s="181"/>
      <c r="ARJ79" s="181"/>
      <c r="ARK79" s="181"/>
      <c r="ARL79" s="181"/>
      <c r="ARM79" s="181"/>
      <c r="ARN79" s="181"/>
      <c r="ARO79" s="181"/>
      <c r="ARP79" s="181"/>
      <c r="ARQ79" s="181"/>
      <c r="ARR79" s="181"/>
      <c r="ARS79" s="181"/>
      <c r="ART79" s="181"/>
      <c r="ARU79" s="181"/>
      <c r="ARV79" s="181"/>
      <c r="ARW79" s="181"/>
      <c r="ARX79" s="181"/>
      <c r="ARY79" s="181"/>
      <c r="ARZ79" s="181"/>
      <c r="ASA79" s="181"/>
      <c r="ASB79" s="181"/>
      <c r="ASC79" s="181"/>
      <c r="ASD79" s="181"/>
      <c r="ASE79" s="181"/>
      <c r="ASF79" s="181"/>
      <c r="ASG79" s="181"/>
      <c r="ASH79" s="181"/>
      <c r="ASI79" s="181"/>
      <c r="ASJ79" s="181"/>
      <c r="ASK79" s="181"/>
      <c r="ASL79" s="181"/>
      <c r="ASM79" s="181"/>
      <c r="ASN79" s="181"/>
      <c r="ASO79" s="181"/>
      <c r="ASP79" s="181"/>
      <c r="ASQ79" s="181"/>
      <c r="ASR79" s="181"/>
      <c r="ASS79" s="181"/>
      <c r="AST79" s="181"/>
      <c r="ASU79" s="181"/>
      <c r="ASV79" s="181"/>
      <c r="ASW79" s="181"/>
      <c r="ASX79" s="181"/>
      <c r="ASY79" s="181"/>
      <c r="ASZ79" s="181"/>
      <c r="ATA79" s="181"/>
      <c r="ATB79" s="181"/>
      <c r="ATC79" s="181"/>
      <c r="ATD79" s="181"/>
      <c r="ATE79" s="181"/>
      <c r="ATF79" s="181"/>
      <c r="ATG79" s="181"/>
      <c r="ATH79" s="181"/>
      <c r="ATI79" s="181"/>
      <c r="ATJ79" s="181"/>
      <c r="ATK79" s="181"/>
      <c r="ATL79" s="181"/>
      <c r="ATM79" s="181"/>
      <c r="ATN79" s="181"/>
      <c r="ATO79" s="181"/>
      <c r="ATP79" s="181"/>
      <c r="ATQ79" s="181"/>
      <c r="ATR79" s="181"/>
      <c r="ATS79" s="181"/>
      <c r="ATT79" s="181"/>
      <c r="ATU79" s="181"/>
      <c r="ATV79" s="181"/>
      <c r="ATW79" s="181"/>
      <c r="ATX79" s="181"/>
      <c r="ATY79" s="181"/>
      <c r="ATZ79" s="181"/>
      <c r="AUA79" s="181"/>
      <c r="AUB79" s="181"/>
      <c r="AUC79" s="181"/>
      <c r="AUD79" s="181"/>
      <c r="AUE79" s="181"/>
      <c r="AUF79" s="181"/>
      <c r="AUG79" s="181"/>
      <c r="AUH79" s="181"/>
      <c r="AUI79" s="181"/>
      <c r="AUJ79" s="181"/>
      <c r="AUK79" s="181"/>
      <c r="AUL79" s="181"/>
      <c r="AUM79" s="181"/>
      <c r="AUN79" s="181"/>
      <c r="AUO79" s="181"/>
      <c r="AUP79" s="181"/>
      <c r="AUQ79" s="181"/>
      <c r="AUR79" s="181"/>
      <c r="AUS79" s="181"/>
      <c r="AUT79" s="181"/>
      <c r="AUU79" s="181"/>
      <c r="AUV79" s="181"/>
      <c r="AUW79" s="181"/>
      <c r="AUX79" s="181"/>
      <c r="AUY79" s="181"/>
      <c r="AUZ79" s="181"/>
      <c r="AVA79" s="181"/>
      <c r="AVB79" s="181"/>
      <c r="AVC79" s="181"/>
      <c r="AVD79" s="181"/>
      <c r="AVE79" s="181"/>
      <c r="AVF79" s="181"/>
      <c r="AVG79" s="181"/>
      <c r="AVH79" s="181"/>
      <c r="AVI79" s="181"/>
      <c r="AVJ79" s="181"/>
      <c r="AVK79" s="181"/>
      <c r="AVL79" s="181"/>
      <c r="AVM79" s="181"/>
      <c r="AVN79" s="181"/>
      <c r="AVO79" s="181"/>
      <c r="AVP79" s="181"/>
      <c r="AVQ79" s="181"/>
      <c r="AVR79" s="181"/>
      <c r="AVS79" s="181"/>
      <c r="AVT79" s="181"/>
      <c r="AVU79" s="181"/>
      <c r="AVV79" s="181"/>
      <c r="AVW79" s="181"/>
      <c r="AVX79" s="181"/>
      <c r="AVY79" s="181"/>
      <c r="AVZ79" s="181"/>
      <c r="AWA79" s="181"/>
      <c r="AWB79" s="181"/>
      <c r="AWC79" s="181"/>
      <c r="AWD79" s="181"/>
      <c r="AWE79" s="181"/>
      <c r="AWF79" s="181"/>
      <c r="AWG79" s="181"/>
      <c r="AWH79" s="181"/>
      <c r="AWI79" s="181"/>
      <c r="AWJ79" s="181"/>
      <c r="AWK79" s="181"/>
      <c r="AWL79" s="181"/>
      <c r="AWM79" s="181"/>
      <c r="AWN79" s="181"/>
      <c r="AWO79" s="181"/>
      <c r="AWP79" s="181"/>
      <c r="AWQ79" s="181"/>
      <c r="AWR79" s="181"/>
      <c r="AWS79" s="181"/>
      <c r="AWT79" s="181"/>
      <c r="AWU79" s="181"/>
      <c r="AWV79" s="181"/>
      <c r="AWW79" s="181"/>
      <c r="AWX79" s="181"/>
      <c r="AWY79" s="181"/>
      <c r="AWZ79" s="181"/>
      <c r="AXA79" s="181"/>
      <c r="AXB79" s="181"/>
      <c r="AXC79" s="181"/>
      <c r="AXD79" s="181"/>
      <c r="AXE79" s="181"/>
      <c r="AXF79" s="181"/>
      <c r="AXG79" s="181"/>
      <c r="AXH79" s="181"/>
      <c r="AXI79" s="181"/>
      <c r="AXJ79" s="181"/>
      <c r="AXK79" s="181"/>
      <c r="AXL79" s="181"/>
      <c r="AXM79" s="181"/>
      <c r="AXN79" s="181"/>
      <c r="AXO79" s="181"/>
      <c r="AXP79" s="181"/>
      <c r="AXQ79" s="181"/>
      <c r="AXR79" s="181"/>
      <c r="AXS79" s="181"/>
      <c r="AXT79" s="181"/>
      <c r="AXU79" s="181"/>
      <c r="AXV79" s="181"/>
      <c r="AXW79" s="181"/>
      <c r="AXX79" s="181"/>
      <c r="AXY79" s="181"/>
      <c r="AXZ79" s="181"/>
      <c r="AYA79" s="181"/>
      <c r="AYB79" s="181"/>
      <c r="AYC79" s="181"/>
      <c r="AYD79" s="181"/>
      <c r="AYE79" s="181"/>
      <c r="AYF79" s="181"/>
      <c r="AYG79" s="181"/>
      <c r="AYH79" s="181"/>
      <c r="AYI79" s="181"/>
      <c r="AYJ79" s="181"/>
      <c r="AYK79" s="181"/>
      <c r="AYL79" s="181"/>
      <c r="AYM79" s="181"/>
      <c r="AYN79" s="181"/>
      <c r="AYO79" s="181"/>
      <c r="AYP79" s="181"/>
      <c r="AYQ79" s="181"/>
      <c r="AYR79" s="181"/>
      <c r="AYS79" s="181"/>
      <c r="AYT79" s="181"/>
      <c r="AYU79" s="181"/>
      <c r="AYV79" s="181"/>
      <c r="AYW79" s="181"/>
      <c r="AYX79" s="181"/>
      <c r="AYY79" s="181"/>
      <c r="AYZ79" s="181"/>
      <c r="AZA79" s="181"/>
      <c r="AZB79" s="181"/>
      <c r="AZC79" s="181"/>
      <c r="AZD79" s="181"/>
      <c r="AZE79" s="181"/>
      <c r="AZF79" s="181"/>
      <c r="AZG79" s="181"/>
      <c r="AZH79" s="181"/>
      <c r="AZI79" s="181"/>
      <c r="AZJ79" s="181"/>
      <c r="AZK79" s="181"/>
      <c r="AZL79" s="181"/>
      <c r="AZM79" s="181"/>
      <c r="AZN79" s="181"/>
      <c r="AZO79" s="181"/>
      <c r="AZP79" s="181"/>
      <c r="AZQ79" s="181"/>
      <c r="AZR79" s="181"/>
      <c r="AZS79" s="181"/>
      <c r="AZT79" s="181"/>
      <c r="AZU79" s="181"/>
      <c r="AZV79" s="181"/>
      <c r="AZW79" s="181"/>
      <c r="AZX79" s="181"/>
      <c r="AZY79" s="181"/>
      <c r="AZZ79" s="181"/>
      <c r="BAA79" s="181"/>
      <c r="BAB79" s="181"/>
      <c r="BAC79" s="181"/>
      <c r="BAD79" s="181"/>
      <c r="BAE79" s="181"/>
      <c r="BAF79" s="181"/>
      <c r="BAG79" s="181"/>
      <c r="BAH79" s="181"/>
      <c r="BAI79" s="181"/>
      <c r="BAJ79" s="181"/>
      <c r="BAK79" s="181"/>
      <c r="BAL79" s="181"/>
      <c r="BAM79" s="181"/>
      <c r="BAN79" s="181"/>
      <c r="BAO79" s="181"/>
      <c r="BAP79" s="181"/>
      <c r="BAQ79" s="181"/>
      <c r="BAR79" s="181"/>
      <c r="BAS79" s="181"/>
      <c r="BAT79" s="181"/>
      <c r="BAU79" s="181"/>
      <c r="BAV79" s="181"/>
      <c r="BAW79" s="181"/>
      <c r="BAX79" s="181"/>
      <c r="BAY79" s="181"/>
      <c r="BAZ79" s="181"/>
      <c r="BBA79" s="181"/>
      <c r="BBB79" s="181"/>
      <c r="BBC79" s="181"/>
      <c r="BBD79" s="181"/>
      <c r="BBE79" s="181"/>
      <c r="BBF79" s="181"/>
      <c r="BBG79" s="181"/>
      <c r="BBH79" s="181"/>
      <c r="BBI79" s="181"/>
      <c r="BBJ79" s="181"/>
      <c r="BBK79" s="181"/>
      <c r="BBL79" s="181"/>
      <c r="BBM79" s="181"/>
      <c r="BBN79" s="181"/>
      <c r="BBO79" s="181"/>
      <c r="BBP79" s="181"/>
      <c r="BBQ79" s="181"/>
      <c r="BBR79" s="181"/>
      <c r="BBS79" s="181"/>
      <c r="BBT79" s="181"/>
      <c r="BBU79" s="181"/>
      <c r="BBV79" s="181"/>
      <c r="BBW79" s="181"/>
      <c r="BBX79" s="181"/>
      <c r="BBY79" s="181"/>
      <c r="BBZ79" s="181"/>
      <c r="BCA79" s="181"/>
      <c r="BCB79" s="181"/>
      <c r="BCC79" s="181"/>
      <c r="BCD79" s="181"/>
      <c r="BCE79" s="181"/>
      <c r="BCF79" s="181"/>
      <c r="BCG79" s="181"/>
      <c r="BCH79" s="181"/>
      <c r="BCI79" s="181"/>
      <c r="BCJ79" s="181"/>
      <c r="BCK79" s="181"/>
      <c r="BCL79" s="181"/>
      <c r="BCM79" s="181"/>
      <c r="BCN79" s="181"/>
      <c r="BCO79" s="181"/>
      <c r="BCP79" s="181"/>
      <c r="BCQ79" s="181"/>
      <c r="BCR79" s="181"/>
      <c r="BCS79" s="181"/>
      <c r="BCT79" s="181"/>
      <c r="BCU79" s="181"/>
      <c r="BCV79" s="181"/>
      <c r="BCW79" s="181"/>
      <c r="BCX79" s="181"/>
      <c r="BCY79" s="181"/>
      <c r="BCZ79" s="181"/>
      <c r="BDA79" s="181"/>
      <c r="BDB79" s="181"/>
      <c r="BDC79" s="181"/>
      <c r="BDD79" s="181"/>
      <c r="BDE79" s="181"/>
      <c r="BDF79" s="181"/>
      <c r="BDG79" s="181"/>
      <c r="BDH79" s="181"/>
      <c r="BDI79" s="181"/>
      <c r="BDJ79" s="181"/>
      <c r="BDK79" s="181"/>
      <c r="BDL79" s="181"/>
      <c r="BDM79" s="181"/>
      <c r="BDN79" s="181"/>
      <c r="BDO79" s="181"/>
      <c r="BDP79" s="181"/>
      <c r="BDQ79" s="181"/>
      <c r="BDR79" s="181"/>
      <c r="BDS79" s="181"/>
      <c r="BDT79" s="181"/>
      <c r="BDU79" s="181"/>
      <c r="BDV79" s="181"/>
      <c r="BDW79" s="181"/>
      <c r="BDX79" s="181"/>
      <c r="BDY79" s="181"/>
      <c r="BDZ79" s="181"/>
      <c r="BEA79" s="181"/>
      <c r="BEB79" s="181"/>
      <c r="BEC79" s="181"/>
      <c r="BED79" s="181"/>
      <c r="BEE79" s="181"/>
      <c r="BEF79" s="181"/>
      <c r="BEG79" s="181"/>
      <c r="BEH79" s="181"/>
      <c r="BEI79" s="181"/>
      <c r="BEJ79" s="181"/>
      <c r="BEK79" s="181"/>
      <c r="BEL79" s="181"/>
      <c r="BEM79" s="181"/>
      <c r="BEN79" s="181"/>
      <c r="BEO79" s="181"/>
      <c r="BEP79" s="181"/>
      <c r="BEQ79" s="181"/>
      <c r="BER79" s="181"/>
      <c r="BES79" s="181"/>
      <c r="BET79" s="181"/>
      <c r="BEU79" s="181"/>
      <c r="BEV79" s="181"/>
      <c r="BEW79" s="181"/>
      <c r="BEX79" s="181"/>
      <c r="BEY79" s="181"/>
      <c r="BEZ79" s="181"/>
      <c r="BFA79" s="181"/>
      <c r="BFB79" s="181"/>
      <c r="BFC79" s="181"/>
      <c r="BFD79" s="181"/>
      <c r="BFE79" s="181"/>
      <c r="BFF79" s="181"/>
      <c r="BFG79" s="181"/>
      <c r="BFH79" s="181"/>
      <c r="BFI79" s="181"/>
      <c r="BFJ79" s="181"/>
      <c r="BFK79" s="181"/>
      <c r="BFL79" s="181"/>
      <c r="BFM79" s="181"/>
      <c r="BFN79" s="181"/>
      <c r="BFO79" s="181"/>
      <c r="BFP79" s="181"/>
      <c r="BFQ79" s="181"/>
      <c r="BFR79" s="181"/>
      <c r="BFS79" s="181"/>
      <c r="BFT79" s="181"/>
      <c r="BFU79" s="181"/>
      <c r="BFV79" s="181"/>
      <c r="BFW79" s="181"/>
      <c r="BFX79" s="181"/>
      <c r="BFY79" s="181"/>
      <c r="BFZ79" s="181"/>
      <c r="BGA79" s="181"/>
      <c r="BGB79" s="181"/>
      <c r="BGC79" s="181"/>
      <c r="BGD79" s="181"/>
      <c r="BGE79" s="181"/>
      <c r="BGF79" s="181"/>
      <c r="BGG79" s="181"/>
      <c r="BGH79" s="181"/>
      <c r="BGI79" s="181"/>
      <c r="BGJ79" s="181"/>
      <c r="BGK79" s="181"/>
      <c r="BGL79" s="181"/>
      <c r="BGM79" s="181"/>
      <c r="BGN79" s="181"/>
      <c r="BGO79" s="181"/>
      <c r="BGP79" s="181"/>
      <c r="BGQ79" s="181"/>
      <c r="BGR79" s="181"/>
      <c r="BGS79" s="181"/>
      <c r="BGT79" s="181"/>
      <c r="BGU79" s="181"/>
      <c r="BGV79" s="181"/>
      <c r="BGW79" s="181"/>
      <c r="BGX79" s="181"/>
      <c r="BGY79" s="181"/>
      <c r="BGZ79" s="181"/>
      <c r="BHA79" s="181"/>
      <c r="BHB79" s="181"/>
      <c r="BHC79" s="181"/>
      <c r="BHD79" s="181"/>
      <c r="BHE79" s="181"/>
      <c r="BHF79" s="181"/>
      <c r="BHG79" s="181"/>
      <c r="BHH79" s="181"/>
      <c r="BHI79" s="181"/>
      <c r="BHJ79" s="181"/>
      <c r="BHK79" s="181"/>
      <c r="BHL79" s="181"/>
      <c r="BHM79" s="181"/>
      <c r="BHN79" s="181"/>
      <c r="BHO79" s="181"/>
      <c r="BHP79" s="181"/>
      <c r="BHQ79" s="181"/>
      <c r="BHR79" s="181"/>
      <c r="BHS79" s="181"/>
      <c r="BHT79" s="181"/>
      <c r="BHU79" s="181"/>
      <c r="BHV79" s="181"/>
      <c r="BHW79" s="181"/>
      <c r="BHX79" s="181"/>
      <c r="BHY79" s="181"/>
      <c r="BHZ79" s="181"/>
      <c r="BIA79" s="181"/>
      <c r="BIB79" s="181"/>
      <c r="BIC79" s="181"/>
    </row>
    <row r="80" spans="1:1589" ht="31.5" x14ac:dyDescent="0.25">
      <c r="A80" s="260"/>
      <c r="B80" s="259"/>
      <c r="C80" s="149" t="s">
        <v>30</v>
      </c>
      <c r="D80" s="113">
        <v>817.53</v>
      </c>
      <c r="E80" s="113">
        <v>817.53</v>
      </c>
      <c r="F80" s="113">
        <v>813.64</v>
      </c>
      <c r="G80" s="167"/>
      <c r="H80" s="168"/>
      <c r="I80" s="168"/>
      <c r="J80" s="168"/>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c r="AI80" s="181"/>
      <c r="AJ80" s="181"/>
      <c r="AK80" s="181"/>
      <c r="AL80" s="181"/>
      <c r="AM80" s="181"/>
      <c r="AN80" s="181"/>
      <c r="AO80" s="181"/>
      <c r="AP80" s="181"/>
      <c r="AQ80" s="181"/>
      <c r="AR80" s="181"/>
      <c r="AS80" s="181"/>
      <c r="AT80" s="181"/>
      <c r="AU80" s="181"/>
      <c r="AV80" s="181"/>
      <c r="AW80" s="181"/>
      <c r="AX80" s="181"/>
      <c r="AY80" s="181"/>
      <c r="AZ80" s="181"/>
      <c r="BA80" s="181"/>
      <c r="BB80" s="181"/>
      <c r="BC80" s="181"/>
      <c r="BD80" s="181"/>
      <c r="BE80" s="181"/>
      <c r="BF80" s="181"/>
      <c r="BG80" s="181"/>
      <c r="BH80" s="181"/>
      <c r="BI80" s="181"/>
      <c r="BJ80" s="181"/>
      <c r="BK80" s="181"/>
      <c r="BL80" s="181"/>
      <c r="BM80" s="181"/>
      <c r="BN80" s="181"/>
      <c r="BO80" s="181"/>
      <c r="BP80" s="181"/>
      <c r="BQ80" s="181"/>
      <c r="BR80" s="181"/>
      <c r="BS80" s="181"/>
      <c r="BT80" s="181"/>
      <c r="BU80" s="181"/>
      <c r="BV80" s="181"/>
      <c r="BW80" s="181"/>
      <c r="BX80" s="181"/>
      <c r="BY80" s="181"/>
      <c r="BZ80" s="181"/>
      <c r="CA80" s="181"/>
      <c r="CB80" s="181"/>
      <c r="CC80" s="181"/>
      <c r="CD80" s="181"/>
      <c r="CE80" s="181"/>
      <c r="CF80" s="181"/>
      <c r="CG80" s="181"/>
      <c r="CH80" s="181"/>
      <c r="CI80" s="181"/>
      <c r="CJ80" s="181"/>
      <c r="CK80" s="181"/>
      <c r="CL80" s="181"/>
      <c r="CM80" s="181"/>
      <c r="CN80" s="181"/>
      <c r="CO80" s="181"/>
      <c r="CP80" s="181"/>
      <c r="CQ80" s="181"/>
      <c r="CR80" s="181"/>
      <c r="CS80" s="181"/>
      <c r="CT80" s="181"/>
      <c r="CU80" s="181"/>
      <c r="CV80" s="181"/>
      <c r="CW80" s="181"/>
      <c r="CX80" s="181"/>
      <c r="CY80" s="181"/>
      <c r="CZ80" s="181"/>
      <c r="DA80" s="181"/>
      <c r="DB80" s="181"/>
      <c r="DC80" s="181"/>
      <c r="DD80" s="181"/>
      <c r="DE80" s="181"/>
      <c r="DF80" s="181"/>
      <c r="DG80" s="181"/>
      <c r="DH80" s="181"/>
      <c r="DI80" s="181"/>
      <c r="DJ80" s="181"/>
      <c r="DK80" s="181"/>
      <c r="DL80" s="181"/>
      <c r="DM80" s="181"/>
      <c r="DN80" s="181"/>
      <c r="DO80" s="181"/>
      <c r="DP80" s="181"/>
      <c r="DQ80" s="181"/>
      <c r="DR80" s="181"/>
      <c r="DS80" s="181"/>
      <c r="DT80" s="181"/>
      <c r="DU80" s="181"/>
      <c r="DV80" s="181"/>
      <c r="DW80" s="181"/>
      <c r="DX80" s="181"/>
      <c r="DY80" s="181"/>
      <c r="DZ80" s="181"/>
      <c r="EA80" s="181"/>
      <c r="EB80" s="181"/>
      <c r="EC80" s="181"/>
      <c r="ED80" s="181"/>
      <c r="EE80" s="181"/>
      <c r="EF80" s="181"/>
      <c r="EG80" s="181"/>
      <c r="EH80" s="181"/>
      <c r="EI80" s="181"/>
      <c r="EJ80" s="181"/>
      <c r="EK80" s="181"/>
      <c r="EL80" s="181"/>
      <c r="EM80" s="181"/>
      <c r="EN80" s="181"/>
      <c r="EO80" s="181"/>
      <c r="EP80" s="181"/>
      <c r="EQ80" s="181"/>
      <c r="ER80" s="181"/>
      <c r="ES80" s="181"/>
      <c r="ET80" s="181"/>
      <c r="EU80" s="181"/>
      <c r="EV80" s="181"/>
      <c r="EW80" s="181"/>
      <c r="EX80" s="181"/>
      <c r="EY80" s="181"/>
      <c r="EZ80" s="181"/>
      <c r="FA80" s="181"/>
      <c r="FB80" s="181"/>
      <c r="FC80" s="181"/>
      <c r="FD80" s="181"/>
      <c r="FE80" s="181"/>
      <c r="FF80" s="181"/>
      <c r="FG80" s="181"/>
      <c r="FH80" s="181"/>
      <c r="FI80" s="181"/>
      <c r="FJ80" s="181"/>
      <c r="FK80" s="181"/>
      <c r="FL80" s="181"/>
      <c r="FM80" s="181"/>
      <c r="FN80" s="181"/>
      <c r="FO80" s="181"/>
      <c r="FP80" s="181"/>
      <c r="FQ80" s="181"/>
      <c r="FR80" s="181"/>
      <c r="FS80" s="181"/>
      <c r="FT80" s="181"/>
      <c r="FU80" s="181"/>
      <c r="FV80" s="181"/>
      <c r="FW80" s="181"/>
      <c r="FX80" s="181"/>
      <c r="FY80" s="181"/>
      <c r="FZ80" s="181"/>
      <c r="GA80" s="181"/>
      <c r="GB80" s="181"/>
      <c r="GC80" s="181"/>
      <c r="GD80" s="181"/>
      <c r="GE80" s="181"/>
      <c r="GF80" s="181"/>
      <c r="GG80" s="181"/>
      <c r="GH80" s="181"/>
      <c r="GI80" s="181"/>
      <c r="GJ80" s="181"/>
      <c r="GK80" s="181"/>
      <c r="GL80" s="181"/>
      <c r="GM80" s="181"/>
      <c r="GN80" s="181"/>
      <c r="GO80" s="181"/>
      <c r="GP80" s="181"/>
      <c r="GQ80" s="181"/>
      <c r="GR80" s="181"/>
      <c r="GS80" s="181"/>
      <c r="GT80" s="181"/>
      <c r="GU80" s="181"/>
      <c r="GV80" s="181"/>
      <c r="GW80" s="181"/>
      <c r="GX80" s="181"/>
      <c r="GY80" s="181"/>
      <c r="GZ80" s="181"/>
      <c r="HA80" s="181"/>
      <c r="HB80" s="181"/>
      <c r="HC80" s="181"/>
      <c r="HD80" s="181"/>
      <c r="HE80" s="181"/>
      <c r="HF80" s="181"/>
      <c r="HG80" s="181"/>
      <c r="HH80" s="181"/>
      <c r="HI80" s="181"/>
      <c r="HJ80" s="181"/>
      <c r="HK80" s="181"/>
      <c r="HL80" s="181"/>
      <c r="HM80" s="181"/>
      <c r="HN80" s="181"/>
      <c r="HO80" s="181"/>
      <c r="HP80" s="181"/>
      <c r="HQ80" s="181"/>
      <c r="HR80" s="181"/>
      <c r="HS80" s="181"/>
      <c r="HT80" s="181"/>
      <c r="HU80" s="181"/>
      <c r="HV80" s="181"/>
      <c r="HW80" s="181"/>
      <c r="HX80" s="181"/>
      <c r="HY80" s="181"/>
      <c r="HZ80" s="181"/>
      <c r="IA80" s="181"/>
      <c r="IB80" s="181"/>
      <c r="IC80" s="181"/>
      <c r="ID80" s="181"/>
      <c r="IE80" s="181"/>
      <c r="IF80" s="181"/>
      <c r="IG80" s="181"/>
      <c r="IH80" s="181"/>
      <c r="II80" s="181"/>
      <c r="IJ80" s="181"/>
      <c r="IK80" s="181"/>
      <c r="IL80" s="181"/>
      <c r="IM80" s="181"/>
      <c r="IN80" s="181"/>
      <c r="IO80" s="181"/>
      <c r="IP80" s="181"/>
      <c r="IQ80" s="181"/>
      <c r="IR80" s="181"/>
      <c r="IS80" s="181"/>
      <c r="IT80" s="181"/>
      <c r="IU80" s="181"/>
      <c r="IV80" s="181"/>
      <c r="IW80" s="181"/>
      <c r="IX80" s="181"/>
      <c r="IY80" s="181"/>
      <c r="IZ80" s="181"/>
      <c r="JA80" s="181"/>
      <c r="JB80" s="181"/>
      <c r="JC80" s="181"/>
      <c r="JD80" s="181"/>
      <c r="JE80" s="181"/>
      <c r="JF80" s="181"/>
      <c r="JG80" s="181"/>
      <c r="JH80" s="181"/>
      <c r="JI80" s="181"/>
      <c r="JJ80" s="181"/>
      <c r="JK80" s="181"/>
      <c r="JL80" s="181"/>
      <c r="JM80" s="181"/>
      <c r="JN80" s="181"/>
      <c r="JO80" s="181"/>
      <c r="JP80" s="181"/>
      <c r="JQ80" s="181"/>
      <c r="JR80" s="181"/>
      <c r="JS80" s="181"/>
      <c r="JT80" s="181"/>
      <c r="JU80" s="181"/>
      <c r="JV80" s="181"/>
      <c r="JW80" s="181"/>
      <c r="JX80" s="181"/>
      <c r="JY80" s="181"/>
      <c r="JZ80" s="181"/>
      <c r="KA80" s="181"/>
      <c r="KB80" s="181"/>
      <c r="KC80" s="181"/>
      <c r="KD80" s="181"/>
      <c r="KE80" s="181"/>
      <c r="KF80" s="181"/>
      <c r="KG80" s="181"/>
      <c r="KH80" s="181"/>
      <c r="KI80" s="181"/>
      <c r="KJ80" s="181"/>
      <c r="KK80" s="181"/>
      <c r="KL80" s="181"/>
      <c r="KM80" s="181"/>
      <c r="KN80" s="181"/>
      <c r="KO80" s="181"/>
      <c r="KP80" s="181"/>
      <c r="KQ80" s="181"/>
      <c r="KR80" s="181"/>
      <c r="KS80" s="181"/>
      <c r="KT80" s="181"/>
      <c r="KU80" s="181"/>
      <c r="KV80" s="181"/>
      <c r="KW80" s="181"/>
      <c r="KX80" s="181"/>
      <c r="KY80" s="181"/>
      <c r="KZ80" s="181"/>
      <c r="LA80" s="181"/>
      <c r="LB80" s="181"/>
      <c r="LC80" s="181"/>
      <c r="LD80" s="181"/>
      <c r="LE80" s="181"/>
      <c r="LF80" s="181"/>
      <c r="LG80" s="181"/>
      <c r="LH80" s="181"/>
      <c r="LI80" s="181"/>
      <c r="LJ80" s="181"/>
      <c r="LK80" s="181"/>
      <c r="LL80" s="181"/>
      <c r="LM80" s="181"/>
      <c r="LN80" s="181"/>
      <c r="LO80" s="181"/>
      <c r="LP80" s="181"/>
      <c r="LQ80" s="181"/>
      <c r="LR80" s="181"/>
      <c r="LS80" s="181"/>
      <c r="LT80" s="181"/>
      <c r="LU80" s="181"/>
      <c r="LV80" s="181"/>
      <c r="LW80" s="181"/>
      <c r="LX80" s="181"/>
      <c r="LY80" s="181"/>
      <c r="LZ80" s="181"/>
      <c r="MA80" s="181"/>
      <c r="MB80" s="181"/>
      <c r="MC80" s="181"/>
      <c r="MD80" s="181"/>
      <c r="ME80" s="181"/>
      <c r="MF80" s="181"/>
      <c r="MG80" s="181"/>
      <c r="MH80" s="181"/>
      <c r="MI80" s="181"/>
      <c r="MJ80" s="181"/>
      <c r="MK80" s="181"/>
      <c r="ML80" s="181"/>
      <c r="MM80" s="181"/>
      <c r="MN80" s="181"/>
      <c r="MO80" s="181"/>
      <c r="MP80" s="181"/>
      <c r="MQ80" s="181"/>
      <c r="MR80" s="181"/>
      <c r="MS80" s="181"/>
      <c r="MT80" s="181"/>
      <c r="MU80" s="181"/>
      <c r="MV80" s="181"/>
      <c r="MW80" s="181"/>
      <c r="MX80" s="181"/>
      <c r="MY80" s="181"/>
      <c r="MZ80" s="181"/>
      <c r="NA80" s="181"/>
      <c r="NB80" s="181"/>
      <c r="NC80" s="181"/>
      <c r="ND80" s="181"/>
      <c r="NE80" s="181"/>
      <c r="NF80" s="181"/>
      <c r="NG80" s="181"/>
      <c r="NH80" s="181"/>
      <c r="NI80" s="181"/>
      <c r="NJ80" s="181"/>
      <c r="NK80" s="181"/>
      <c r="NL80" s="181"/>
      <c r="NM80" s="181"/>
      <c r="NN80" s="181"/>
      <c r="NO80" s="181"/>
      <c r="NP80" s="181"/>
      <c r="NQ80" s="181"/>
      <c r="NR80" s="181"/>
      <c r="NS80" s="181"/>
      <c r="NT80" s="181"/>
      <c r="NU80" s="181"/>
      <c r="NV80" s="181"/>
      <c r="NW80" s="181"/>
      <c r="NX80" s="181"/>
      <c r="NY80" s="181"/>
      <c r="NZ80" s="181"/>
      <c r="OA80" s="181"/>
      <c r="OB80" s="181"/>
      <c r="OC80" s="181"/>
      <c r="OD80" s="181"/>
      <c r="OE80" s="181"/>
      <c r="OF80" s="181"/>
      <c r="OG80" s="181"/>
      <c r="OH80" s="181"/>
      <c r="OI80" s="181"/>
      <c r="OJ80" s="181"/>
      <c r="OK80" s="181"/>
      <c r="OL80" s="181"/>
      <c r="OM80" s="181"/>
      <c r="ON80" s="181"/>
      <c r="OO80" s="181"/>
      <c r="OP80" s="181"/>
      <c r="OQ80" s="181"/>
      <c r="OR80" s="181"/>
      <c r="OS80" s="181"/>
      <c r="OT80" s="181"/>
      <c r="OU80" s="181"/>
      <c r="OV80" s="181"/>
      <c r="OW80" s="181"/>
      <c r="OX80" s="181"/>
      <c r="OY80" s="181"/>
      <c r="OZ80" s="181"/>
      <c r="PA80" s="181"/>
      <c r="PB80" s="181"/>
      <c r="PC80" s="181"/>
      <c r="PD80" s="181"/>
      <c r="PE80" s="181"/>
      <c r="PF80" s="181"/>
      <c r="PG80" s="181"/>
      <c r="PH80" s="181"/>
      <c r="PI80" s="181"/>
      <c r="PJ80" s="181"/>
      <c r="PK80" s="181"/>
      <c r="PL80" s="181"/>
      <c r="PM80" s="181"/>
      <c r="PN80" s="181"/>
      <c r="PO80" s="181"/>
      <c r="PP80" s="181"/>
      <c r="PQ80" s="181"/>
      <c r="PR80" s="181"/>
      <c r="PS80" s="181"/>
      <c r="PT80" s="181"/>
      <c r="PU80" s="181"/>
      <c r="PV80" s="181"/>
      <c r="PW80" s="181"/>
      <c r="PX80" s="181"/>
      <c r="PY80" s="181"/>
      <c r="PZ80" s="181"/>
      <c r="QA80" s="181"/>
      <c r="QB80" s="181"/>
      <c r="QC80" s="181"/>
      <c r="QD80" s="181"/>
      <c r="QE80" s="181"/>
      <c r="QF80" s="181"/>
      <c r="QG80" s="181"/>
      <c r="QH80" s="181"/>
      <c r="QI80" s="181"/>
      <c r="QJ80" s="181"/>
      <c r="QK80" s="181"/>
      <c r="QL80" s="181"/>
      <c r="QM80" s="181"/>
      <c r="QN80" s="181"/>
      <c r="QO80" s="181"/>
      <c r="QP80" s="181"/>
      <c r="QQ80" s="181"/>
      <c r="QR80" s="181"/>
      <c r="QS80" s="181"/>
      <c r="QT80" s="181"/>
      <c r="QU80" s="181"/>
      <c r="QV80" s="181"/>
      <c r="QW80" s="181"/>
      <c r="QX80" s="181"/>
      <c r="QY80" s="181"/>
      <c r="QZ80" s="181"/>
      <c r="RA80" s="181"/>
      <c r="RB80" s="181"/>
      <c r="RC80" s="181"/>
      <c r="RD80" s="181"/>
      <c r="RE80" s="181"/>
      <c r="RF80" s="181"/>
      <c r="RG80" s="181"/>
      <c r="RH80" s="181"/>
      <c r="RI80" s="181"/>
      <c r="RJ80" s="181"/>
      <c r="RK80" s="181"/>
      <c r="RL80" s="181"/>
      <c r="RM80" s="181"/>
      <c r="RN80" s="181"/>
      <c r="RO80" s="181"/>
      <c r="RP80" s="181"/>
      <c r="RQ80" s="181"/>
      <c r="RR80" s="181"/>
      <c r="RS80" s="181"/>
      <c r="RT80" s="181"/>
      <c r="RU80" s="181"/>
      <c r="RV80" s="181"/>
      <c r="RW80" s="181"/>
      <c r="RX80" s="181"/>
      <c r="RY80" s="181"/>
      <c r="RZ80" s="181"/>
      <c r="SA80" s="181"/>
      <c r="SB80" s="181"/>
      <c r="SC80" s="181"/>
      <c r="SD80" s="181"/>
      <c r="SE80" s="181"/>
      <c r="SF80" s="181"/>
      <c r="SG80" s="181"/>
      <c r="SH80" s="181"/>
      <c r="SI80" s="181"/>
      <c r="SJ80" s="181"/>
      <c r="SK80" s="181"/>
      <c r="SL80" s="181"/>
      <c r="SM80" s="181"/>
      <c r="SN80" s="181"/>
      <c r="SO80" s="181"/>
      <c r="SP80" s="181"/>
      <c r="SQ80" s="181"/>
      <c r="SR80" s="181"/>
      <c r="SS80" s="181"/>
      <c r="ST80" s="181"/>
      <c r="SU80" s="181"/>
      <c r="SV80" s="181"/>
      <c r="SW80" s="181"/>
      <c r="SX80" s="181"/>
      <c r="SY80" s="181"/>
      <c r="SZ80" s="181"/>
      <c r="TA80" s="181"/>
      <c r="TB80" s="181"/>
      <c r="TC80" s="181"/>
      <c r="TD80" s="181"/>
      <c r="TE80" s="181"/>
      <c r="TF80" s="181"/>
      <c r="TG80" s="181"/>
      <c r="TH80" s="181"/>
      <c r="TI80" s="181"/>
      <c r="TJ80" s="181"/>
      <c r="TK80" s="181"/>
      <c r="TL80" s="181"/>
      <c r="TM80" s="181"/>
      <c r="TN80" s="181"/>
      <c r="TO80" s="181"/>
      <c r="TP80" s="181"/>
      <c r="TQ80" s="181"/>
      <c r="TR80" s="181"/>
      <c r="TS80" s="181"/>
      <c r="TT80" s="181"/>
      <c r="TU80" s="181"/>
      <c r="TV80" s="181"/>
      <c r="TW80" s="181"/>
      <c r="TX80" s="181"/>
      <c r="TY80" s="181"/>
      <c r="TZ80" s="181"/>
      <c r="UA80" s="181"/>
      <c r="UB80" s="181"/>
      <c r="UC80" s="181"/>
      <c r="UD80" s="181"/>
      <c r="UE80" s="181"/>
      <c r="UF80" s="181"/>
      <c r="UG80" s="181"/>
      <c r="UH80" s="181"/>
      <c r="UI80" s="181"/>
      <c r="UJ80" s="181"/>
      <c r="UK80" s="181"/>
      <c r="UL80" s="181"/>
      <c r="UM80" s="181"/>
      <c r="UN80" s="181"/>
      <c r="UO80" s="181"/>
      <c r="UP80" s="181"/>
      <c r="UQ80" s="181"/>
      <c r="UR80" s="181"/>
      <c r="US80" s="181"/>
      <c r="UT80" s="181"/>
      <c r="UU80" s="181"/>
      <c r="UV80" s="181"/>
      <c r="UW80" s="181"/>
      <c r="UX80" s="181"/>
      <c r="UY80" s="181"/>
      <c r="UZ80" s="181"/>
      <c r="VA80" s="181"/>
      <c r="VB80" s="181"/>
      <c r="VC80" s="181"/>
      <c r="VD80" s="181"/>
      <c r="VE80" s="181"/>
      <c r="VF80" s="181"/>
      <c r="VG80" s="181"/>
      <c r="VH80" s="181"/>
      <c r="VI80" s="181"/>
      <c r="VJ80" s="181"/>
      <c r="VK80" s="181"/>
      <c r="VL80" s="181"/>
      <c r="VM80" s="181"/>
      <c r="VN80" s="181"/>
      <c r="VO80" s="181"/>
      <c r="VP80" s="181"/>
      <c r="VQ80" s="181"/>
      <c r="VR80" s="181"/>
      <c r="VS80" s="181"/>
      <c r="VT80" s="181"/>
      <c r="VU80" s="181"/>
      <c r="VV80" s="181"/>
      <c r="VW80" s="181"/>
      <c r="VX80" s="181"/>
      <c r="VY80" s="181"/>
      <c r="VZ80" s="181"/>
      <c r="WA80" s="181"/>
      <c r="WB80" s="181"/>
      <c r="WC80" s="181"/>
      <c r="WD80" s="181"/>
      <c r="WE80" s="181"/>
      <c r="WF80" s="181"/>
      <c r="WG80" s="181"/>
      <c r="WH80" s="181"/>
      <c r="WI80" s="181"/>
      <c r="WJ80" s="181"/>
      <c r="WK80" s="181"/>
      <c r="WL80" s="181"/>
      <c r="WM80" s="181"/>
      <c r="WN80" s="181"/>
      <c r="WO80" s="181"/>
      <c r="WP80" s="181"/>
      <c r="WQ80" s="181"/>
      <c r="WR80" s="181"/>
      <c r="WS80" s="181"/>
      <c r="WT80" s="181"/>
      <c r="WU80" s="181"/>
      <c r="WV80" s="181"/>
      <c r="WW80" s="181"/>
      <c r="WX80" s="181"/>
      <c r="WY80" s="181"/>
      <c r="WZ80" s="181"/>
      <c r="XA80" s="181"/>
      <c r="XB80" s="181"/>
      <c r="XC80" s="181"/>
      <c r="XD80" s="181"/>
      <c r="XE80" s="181"/>
      <c r="XF80" s="181"/>
      <c r="XG80" s="181"/>
      <c r="XH80" s="181"/>
      <c r="XI80" s="181"/>
      <c r="XJ80" s="181"/>
      <c r="XK80" s="181"/>
      <c r="XL80" s="181"/>
      <c r="XM80" s="181"/>
      <c r="XN80" s="181"/>
      <c r="XO80" s="181"/>
      <c r="XP80" s="181"/>
      <c r="XQ80" s="181"/>
      <c r="XR80" s="181"/>
      <c r="XS80" s="181"/>
      <c r="XT80" s="181"/>
      <c r="XU80" s="181"/>
      <c r="XV80" s="181"/>
      <c r="XW80" s="181"/>
      <c r="XX80" s="181"/>
      <c r="XY80" s="181"/>
      <c r="XZ80" s="181"/>
      <c r="YA80" s="181"/>
      <c r="YB80" s="181"/>
      <c r="YC80" s="181"/>
      <c r="YD80" s="181"/>
      <c r="YE80" s="181"/>
      <c r="YF80" s="181"/>
      <c r="YG80" s="181"/>
      <c r="YH80" s="181"/>
      <c r="YI80" s="181"/>
      <c r="YJ80" s="181"/>
      <c r="YK80" s="181"/>
      <c r="YL80" s="181"/>
      <c r="YM80" s="181"/>
      <c r="YN80" s="181"/>
      <c r="YO80" s="181"/>
      <c r="YP80" s="181"/>
      <c r="YQ80" s="181"/>
      <c r="YR80" s="181"/>
      <c r="YS80" s="181"/>
      <c r="YT80" s="181"/>
      <c r="YU80" s="181"/>
      <c r="YV80" s="181"/>
      <c r="YW80" s="181"/>
      <c r="YX80" s="181"/>
      <c r="YY80" s="181"/>
      <c r="YZ80" s="181"/>
      <c r="ZA80" s="181"/>
      <c r="ZB80" s="181"/>
      <c r="ZC80" s="181"/>
      <c r="ZD80" s="181"/>
      <c r="ZE80" s="181"/>
      <c r="ZF80" s="181"/>
      <c r="ZG80" s="181"/>
      <c r="ZH80" s="181"/>
      <c r="ZI80" s="181"/>
      <c r="ZJ80" s="181"/>
      <c r="ZK80" s="181"/>
      <c r="ZL80" s="181"/>
      <c r="ZM80" s="181"/>
      <c r="ZN80" s="181"/>
      <c r="ZO80" s="181"/>
      <c r="ZP80" s="181"/>
      <c r="ZQ80" s="181"/>
      <c r="ZR80" s="181"/>
      <c r="ZS80" s="181"/>
      <c r="ZT80" s="181"/>
      <c r="ZU80" s="181"/>
      <c r="ZV80" s="181"/>
      <c r="ZW80" s="181"/>
      <c r="ZX80" s="181"/>
      <c r="ZY80" s="181"/>
      <c r="ZZ80" s="181"/>
      <c r="AAA80" s="181"/>
      <c r="AAB80" s="181"/>
      <c r="AAC80" s="181"/>
      <c r="AAD80" s="181"/>
      <c r="AAE80" s="181"/>
      <c r="AAF80" s="181"/>
      <c r="AAG80" s="181"/>
      <c r="AAH80" s="181"/>
      <c r="AAI80" s="181"/>
      <c r="AAJ80" s="181"/>
      <c r="AAK80" s="181"/>
      <c r="AAL80" s="181"/>
      <c r="AAM80" s="181"/>
      <c r="AAN80" s="181"/>
      <c r="AAO80" s="181"/>
      <c r="AAP80" s="181"/>
      <c r="AAQ80" s="181"/>
      <c r="AAR80" s="181"/>
      <c r="AAS80" s="181"/>
      <c r="AAT80" s="181"/>
      <c r="AAU80" s="181"/>
      <c r="AAV80" s="181"/>
      <c r="AAW80" s="181"/>
      <c r="AAX80" s="181"/>
      <c r="AAY80" s="181"/>
      <c r="AAZ80" s="181"/>
      <c r="ABA80" s="181"/>
      <c r="ABB80" s="181"/>
      <c r="ABC80" s="181"/>
      <c r="ABD80" s="181"/>
      <c r="ABE80" s="181"/>
      <c r="ABF80" s="181"/>
      <c r="ABG80" s="181"/>
      <c r="ABH80" s="181"/>
      <c r="ABI80" s="181"/>
      <c r="ABJ80" s="181"/>
      <c r="ABK80" s="181"/>
      <c r="ABL80" s="181"/>
      <c r="ABM80" s="181"/>
      <c r="ABN80" s="181"/>
      <c r="ABO80" s="181"/>
      <c r="ABP80" s="181"/>
      <c r="ABQ80" s="181"/>
      <c r="ABR80" s="181"/>
      <c r="ABS80" s="181"/>
      <c r="ABT80" s="181"/>
      <c r="ABU80" s="181"/>
      <c r="ABV80" s="181"/>
      <c r="ABW80" s="181"/>
      <c r="ABX80" s="181"/>
      <c r="ABY80" s="181"/>
      <c r="ABZ80" s="181"/>
      <c r="ACA80" s="181"/>
      <c r="ACB80" s="181"/>
      <c r="ACC80" s="181"/>
      <c r="ACD80" s="181"/>
      <c r="ACE80" s="181"/>
      <c r="ACF80" s="181"/>
      <c r="ACG80" s="181"/>
      <c r="ACH80" s="181"/>
      <c r="ACI80" s="181"/>
      <c r="ACJ80" s="181"/>
      <c r="ACK80" s="181"/>
      <c r="ACL80" s="181"/>
      <c r="ACM80" s="181"/>
      <c r="ACN80" s="181"/>
      <c r="ACO80" s="181"/>
      <c r="ACP80" s="181"/>
      <c r="ACQ80" s="181"/>
      <c r="ACR80" s="181"/>
      <c r="ACS80" s="181"/>
      <c r="ACT80" s="181"/>
      <c r="ACU80" s="181"/>
      <c r="ACV80" s="181"/>
      <c r="ACW80" s="181"/>
      <c r="ACX80" s="181"/>
      <c r="ACY80" s="181"/>
      <c r="ACZ80" s="181"/>
      <c r="ADA80" s="181"/>
      <c r="ADB80" s="181"/>
      <c r="ADC80" s="181"/>
      <c r="ADD80" s="181"/>
      <c r="ADE80" s="181"/>
      <c r="ADF80" s="181"/>
      <c r="ADG80" s="181"/>
      <c r="ADH80" s="181"/>
      <c r="ADI80" s="181"/>
      <c r="ADJ80" s="181"/>
      <c r="ADK80" s="181"/>
      <c r="ADL80" s="181"/>
      <c r="ADM80" s="181"/>
      <c r="ADN80" s="181"/>
      <c r="ADO80" s="181"/>
      <c r="ADP80" s="181"/>
      <c r="ADQ80" s="181"/>
      <c r="ADR80" s="181"/>
      <c r="ADS80" s="181"/>
      <c r="ADT80" s="181"/>
      <c r="ADU80" s="181"/>
      <c r="ADV80" s="181"/>
      <c r="ADW80" s="181"/>
      <c r="ADX80" s="181"/>
      <c r="ADY80" s="181"/>
      <c r="ADZ80" s="181"/>
      <c r="AEA80" s="181"/>
      <c r="AEB80" s="181"/>
      <c r="AEC80" s="181"/>
      <c r="AED80" s="181"/>
      <c r="AEE80" s="181"/>
      <c r="AEF80" s="181"/>
      <c r="AEG80" s="181"/>
      <c r="AEH80" s="181"/>
      <c r="AEI80" s="181"/>
      <c r="AEJ80" s="181"/>
      <c r="AEK80" s="181"/>
      <c r="AEL80" s="181"/>
      <c r="AEM80" s="181"/>
      <c r="AEN80" s="181"/>
      <c r="AEO80" s="181"/>
      <c r="AEP80" s="181"/>
      <c r="AEQ80" s="181"/>
      <c r="AER80" s="181"/>
      <c r="AES80" s="181"/>
      <c r="AET80" s="181"/>
      <c r="AEU80" s="181"/>
      <c r="AEV80" s="181"/>
      <c r="AEW80" s="181"/>
      <c r="AEX80" s="181"/>
      <c r="AEY80" s="181"/>
      <c r="AEZ80" s="181"/>
      <c r="AFA80" s="181"/>
      <c r="AFB80" s="181"/>
      <c r="AFC80" s="181"/>
      <c r="AFD80" s="181"/>
      <c r="AFE80" s="181"/>
      <c r="AFF80" s="181"/>
      <c r="AFG80" s="181"/>
      <c r="AFH80" s="181"/>
      <c r="AFI80" s="181"/>
      <c r="AFJ80" s="181"/>
      <c r="AFK80" s="181"/>
      <c r="AFL80" s="181"/>
      <c r="AFM80" s="181"/>
      <c r="AFN80" s="181"/>
      <c r="AFO80" s="181"/>
      <c r="AFP80" s="181"/>
      <c r="AFQ80" s="181"/>
      <c r="AFR80" s="181"/>
      <c r="AFS80" s="181"/>
      <c r="AFT80" s="181"/>
      <c r="AFU80" s="181"/>
      <c r="AFV80" s="181"/>
      <c r="AFW80" s="181"/>
      <c r="AFX80" s="181"/>
      <c r="AFY80" s="181"/>
      <c r="AFZ80" s="181"/>
      <c r="AGA80" s="181"/>
      <c r="AGB80" s="181"/>
      <c r="AGC80" s="181"/>
      <c r="AGD80" s="181"/>
      <c r="AGE80" s="181"/>
      <c r="AGF80" s="181"/>
      <c r="AGG80" s="181"/>
      <c r="AGH80" s="181"/>
      <c r="AGI80" s="181"/>
      <c r="AGJ80" s="181"/>
      <c r="AGK80" s="181"/>
      <c r="AGL80" s="181"/>
      <c r="AGM80" s="181"/>
      <c r="AGN80" s="181"/>
      <c r="AGO80" s="181"/>
      <c r="AGP80" s="181"/>
      <c r="AGQ80" s="181"/>
      <c r="AGR80" s="181"/>
      <c r="AGS80" s="181"/>
      <c r="AGT80" s="181"/>
      <c r="AGU80" s="181"/>
      <c r="AGV80" s="181"/>
      <c r="AGW80" s="181"/>
      <c r="AGX80" s="181"/>
      <c r="AGY80" s="181"/>
      <c r="AGZ80" s="181"/>
      <c r="AHA80" s="181"/>
      <c r="AHB80" s="181"/>
      <c r="AHC80" s="181"/>
      <c r="AHD80" s="181"/>
      <c r="AHE80" s="181"/>
      <c r="AHF80" s="181"/>
      <c r="AHG80" s="181"/>
      <c r="AHH80" s="181"/>
      <c r="AHI80" s="181"/>
      <c r="AHJ80" s="181"/>
      <c r="AHK80" s="181"/>
      <c r="AHL80" s="181"/>
      <c r="AHM80" s="181"/>
      <c r="AHN80" s="181"/>
      <c r="AHO80" s="181"/>
      <c r="AHP80" s="181"/>
      <c r="AHQ80" s="181"/>
      <c r="AHR80" s="181"/>
      <c r="AHS80" s="181"/>
      <c r="AHT80" s="181"/>
      <c r="AHU80" s="181"/>
      <c r="AHV80" s="181"/>
      <c r="AHW80" s="181"/>
      <c r="AHX80" s="181"/>
      <c r="AHY80" s="181"/>
      <c r="AHZ80" s="181"/>
      <c r="AIA80" s="181"/>
      <c r="AIB80" s="181"/>
      <c r="AIC80" s="181"/>
      <c r="AID80" s="181"/>
      <c r="AIE80" s="181"/>
      <c r="AIF80" s="181"/>
      <c r="AIG80" s="181"/>
      <c r="AIH80" s="181"/>
      <c r="AII80" s="181"/>
      <c r="AIJ80" s="181"/>
      <c r="AIK80" s="181"/>
      <c r="AIL80" s="181"/>
      <c r="AIM80" s="181"/>
      <c r="AIN80" s="181"/>
      <c r="AIO80" s="181"/>
      <c r="AIP80" s="181"/>
      <c r="AIQ80" s="181"/>
      <c r="AIR80" s="181"/>
      <c r="AIS80" s="181"/>
      <c r="AIT80" s="181"/>
      <c r="AIU80" s="181"/>
      <c r="AIV80" s="181"/>
      <c r="AIW80" s="181"/>
      <c r="AIX80" s="181"/>
      <c r="AIY80" s="181"/>
      <c r="AIZ80" s="181"/>
      <c r="AJA80" s="181"/>
      <c r="AJB80" s="181"/>
      <c r="AJC80" s="181"/>
      <c r="AJD80" s="181"/>
      <c r="AJE80" s="181"/>
      <c r="AJF80" s="181"/>
      <c r="AJG80" s="181"/>
      <c r="AJH80" s="181"/>
      <c r="AJI80" s="181"/>
      <c r="AJJ80" s="181"/>
      <c r="AJK80" s="181"/>
      <c r="AJL80" s="181"/>
      <c r="AJM80" s="181"/>
      <c r="AJN80" s="181"/>
      <c r="AJO80" s="181"/>
      <c r="AJP80" s="181"/>
      <c r="AJQ80" s="181"/>
      <c r="AJR80" s="181"/>
      <c r="AJS80" s="181"/>
      <c r="AJT80" s="181"/>
      <c r="AJU80" s="181"/>
      <c r="AJV80" s="181"/>
      <c r="AJW80" s="181"/>
      <c r="AJX80" s="181"/>
      <c r="AJY80" s="181"/>
      <c r="AJZ80" s="181"/>
      <c r="AKA80" s="181"/>
      <c r="AKB80" s="181"/>
      <c r="AKC80" s="181"/>
      <c r="AKD80" s="181"/>
      <c r="AKE80" s="181"/>
      <c r="AKF80" s="181"/>
      <c r="AKG80" s="181"/>
      <c r="AKH80" s="181"/>
      <c r="AKI80" s="181"/>
      <c r="AKJ80" s="181"/>
      <c r="AKK80" s="181"/>
      <c r="AKL80" s="181"/>
      <c r="AKM80" s="181"/>
      <c r="AKN80" s="181"/>
      <c r="AKO80" s="181"/>
      <c r="AKP80" s="181"/>
      <c r="AKQ80" s="181"/>
      <c r="AKR80" s="181"/>
      <c r="AKS80" s="181"/>
      <c r="AKT80" s="181"/>
      <c r="AKU80" s="181"/>
      <c r="AKV80" s="181"/>
      <c r="AKW80" s="181"/>
      <c r="AKX80" s="181"/>
      <c r="AKY80" s="181"/>
      <c r="AKZ80" s="181"/>
      <c r="ALA80" s="181"/>
      <c r="ALB80" s="181"/>
      <c r="ALC80" s="181"/>
      <c r="ALD80" s="181"/>
      <c r="ALE80" s="181"/>
      <c r="ALF80" s="181"/>
      <c r="ALG80" s="181"/>
      <c r="ALH80" s="181"/>
      <c r="ALI80" s="181"/>
      <c r="ALJ80" s="181"/>
      <c r="ALK80" s="181"/>
      <c r="ALL80" s="181"/>
      <c r="ALM80" s="181"/>
      <c r="ALN80" s="181"/>
      <c r="ALO80" s="181"/>
      <c r="ALP80" s="181"/>
      <c r="ALQ80" s="181"/>
      <c r="ALR80" s="181"/>
      <c r="ALS80" s="181"/>
      <c r="ALT80" s="181"/>
      <c r="ALU80" s="181"/>
      <c r="ALV80" s="181"/>
      <c r="ALW80" s="181"/>
      <c r="ALX80" s="181"/>
      <c r="ALY80" s="181"/>
      <c r="ALZ80" s="181"/>
      <c r="AMA80" s="181"/>
      <c r="AMB80" s="181"/>
      <c r="AMC80" s="181"/>
      <c r="AMD80" s="181"/>
      <c r="AME80" s="181"/>
      <c r="AMF80" s="181"/>
      <c r="AMG80" s="181"/>
      <c r="AMH80" s="181"/>
      <c r="AMI80" s="181"/>
      <c r="AMJ80" s="181"/>
      <c r="AMK80" s="181"/>
      <c r="AML80" s="181"/>
      <c r="AMM80" s="181"/>
      <c r="AMN80" s="181"/>
      <c r="AMO80" s="181"/>
      <c r="AMP80" s="181"/>
      <c r="AMQ80" s="181"/>
      <c r="AMR80" s="181"/>
      <c r="AMS80" s="181"/>
      <c r="AMT80" s="181"/>
      <c r="AMU80" s="181"/>
      <c r="AMV80" s="181"/>
      <c r="AMW80" s="181"/>
      <c r="AMX80" s="181"/>
      <c r="AMY80" s="181"/>
      <c r="AMZ80" s="181"/>
      <c r="ANA80" s="181"/>
      <c r="ANB80" s="181"/>
      <c r="ANC80" s="181"/>
      <c r="AND80" s="181"/>
      <c r="ANE80" s="181"/>
      <c r="ANF80" s="181"/>
      <c r="ANG80" s="181"/>
      <c r="ANH80" s="181"/>
      <c r="ANI80" s="181"/>
      <c r="ANJ80" s="181"/>
      <c r="ANK80" s="181"/>
      <c r="ANL80" s="181"/>
      <c r="ANM80" s="181"/>
      <c r="ANN80" s="181"/>
      <c r="ANO80" s="181"/>
      <c r="ANP80" s="181"/>
      <c r="ANQ80" s="181"/>
      <c r="ANR80" s="181"/>
      <c r="ANS80" s="181"/>
      <c r="ANT80" s="181"/>
      <c r="ANU80" s="181"/>
      <c r="ANV80" s="181"/>
      <c r="ANW80" s="181"/>
      <c r="ANX80" s="181"/>
      <c r="ANY80" s="181"/>
      <c r="ANZ80" s="181"/>
      <c r="AOA80" s="181"/>
      <c r="AOB80" s="181"/>
      <c r="AOC80" s="181"/>
      <c r="AOD80" s="181"/>
      <c r="AOE80" s="181"/>
      <c r="AOF80" s="181"/>
      <c r="AOG80" s="181"/>
      <c r="AOH80" s="181"/>
      <c r="AOI80" s="181"/>
      <c r="AOJ80" s="181"/>
      <c r="AOK80" s="181"/>
      <c r="AOL80" s="181"/>
      <c r="AOM80" s="181"/>
      <c r="AON80" s="181"/>
      <c r="AOO80" s="181"/>
      <c r="AOP80" s="181"/>
      <c r="AOQ80" s="181"/>
      <c r="AOR80" s="181"/>
      <c r="AOS80" s="181"/>
      <c r="AOT80" s="181"/>
      <c r="AOU80" s="181"/>
      <c r="AOV80" s="181"/>
      <c r="AOW80" s="181"/>
      <c r="AOX80" s="181"/>
      <c r="AOY80" s="181"/>
      <c r="AOZ80" s="181"/>
      <c r="APA80" s="181"/>
      <c r="APB80" s="181"/>
      <c r="APC80" s="181"/>
      <c r="APD80" s="181"/>
      <c r="APE80" s="181"/>
      <c r="APF80" s="181"/>
      <c r="APG80" s="181"/>
      <c r="APH80" s="181"/>
      <c r="API80" s="181"/>
      <c r="APJ80" s="181"/>
      <c r="APK80" s="181"/>
      <c r="APL80" s="181"/>
      <c r="APM80" s="181"/>
      <c r="APN80" s="181"/>
      <c r="APO80" s="181"/>
      <c r="APP80" s="181"/>
      <c r="APQ80" s="181"/>
      <c r="APR80" s="181"/>
      <c r="APS80" s="181"/>
      <c r="APT80" s="181"/>
      <c r="APU80" s="181"/>
      <c r="APV80" s="181"/>
      <c r="APW80" s="181"/>
      <c r="APX80" s="181"/>
      <c r="APY80" s="181"/>
      <c r="APZ80" s="181"/>
      <c r="AQA80" s="181"/>
      <c r="AQB80" s="181"/>
      <c r="AQC80" s="181"/>
      <c r="AQD80" s="181"/>
      <c r="AQE80" s="181"/>
      <c r="AQF80" s="181"/>
      <c r="AQG80" s="181"/>
      <c r="AQH80" s="181"/>
      <c r="AQI80" s="181"/>
      <c r="AQJ80" s="181"/>
      <c r="AQK80" s="181"/>
      <c r="AQL80" s="181"/>
      <c r="AQM80" s="181"/>
      <c r="AQN80" s="181"/>
      <c r="AQO80" s="181"/>
      <c r="AQP80" s="181"/>
      <c r="AQQ80" s="181"/>
      <c r="AQR80" s="181"/>
      <c r="AQS80" s="181"/>
      <c r="AQT80" s="181"/>
      <c r="AQU80" s="181"/>
      <c r="AQV80" s="181"/>
      <c r="AQW80" s="181"/>
      <c r="AQX80" s="181"/>
      <c r="AQY80" s="181"/>
      <c r="AQZ80" s="181"/>
      <c r="ARA80" s="181"/>
      <c r="ARB80" s="181"/>
      <c r="ARC80" s="181"/>
      <c r="ARD80" s="181"/>
      <c r="ARE80" s="181"/>
      <c r="ARF80" s="181"/>
      <c r="ARG80" s="181"/>
      <c r="ARH80" s="181"/>
      <c r="ARI80" s="181"/>
      <c r="ARJ80" s="181"/>
      <c r="ARK80" s="181"/>
      <c r="ARL80" s="181"/>
      <c r="ARM80" s="181"/>
      <c r="ARN80" s="181"/>
      <c r="ARO80" s="181"/>
      <c r="ARP80" s="181"/>
      <c r="ARQ80" s="181"/>
      <c r="ARR80" s="181"/>
      <c r="ARS80" s="181"/>
      <c r="ART80" s="181"/>
      <c r="ARU80" s="181"/>
      <c r="ARV80" s="181"/>
      <c r="ARW80" s="181"/>
      <c r="ARX80" s="181"/>
      <c r="ARY80" s="181"/>
      <c r="ARZ80" s="181"/>
      <c r="ASA80" s="181"/>
      <c r="ASB80" s="181"/>
      <c r="ASC80" s="181"/>
      <c r="ASD80" s="181"/>
      <c r="ASE80" s="181"/>
      <c r="ASF80" s="181"/>
      <c r="ASG80" s="181"/>
      <c r="ASH80" s="181"/>
      <c r="ASI80" s="181"/>
      <c r="ASJ80" s="181"/>
      <c r="ASK80" s="181"/>
      <c r="ASL80" s="181"/>
      <c r="ASM80" s="181"/>
      <c r="ASN80" s="181"/>
      <c r="ASO80" s="181"/>
      <c r="ASP80" s="181"/>
      <c r="ASQ80" s="181"/>
      <c r="ASR80" s="181"/>
      <c r="ASS80" s="181"/>
      <c r="AST80" s="181"/>
      <c r="ASU80" s="181"/>
      <c r="ASV80" s="181"/>
      <c r="ASW80" s="181"/>
      <c r="ASX80" s="181"/>
      <c r="ASY80" s="181"/>
      <c r="ASZ80" s="181"/>
      <c r="ATA80" s="181"/>
      <c r="ATB80" s="181"/>
      <c r="ATC80" s="181"/>
      <c r="ATD80" s="181"/>
      <c r="ATE80" s="181"/>
      <c r="ATF80" s="181"/>
      <c r="ATG80" s="181"/>
      <c r="ATH80" s="181"/>
      <c r="ATI80" s="181"/>
      <c r="ATJ80" s="181"/>
      <c r="ATK80" s="181"/>
      <c r="ATL80" s="181"/>
      <c r="ATM80" s="181"/>
      <c r="ATN80" s="181"/>
      <c r="ATO80" s="181"/>
      <c r="ATP80" s="181"/>
      <c r="ATQ80" s="181"/>
      <c r="ATR80" s="181"/>
      <c r="ATS80" s="181"/>
      <c r="ATT80" s="181"/>
      <c r="ATU80" s="181"/>
      <c r="ATV80" s="181"/>
      <c r="ATW80" s="181"/>
      <c r="ATX80" s="181"/>
      <c r="ATY80" s="181"/>
      <c r="ATZ80" s="181"/>
      <c r="AUA80" s="181"/>
      <c r="AUB80" s="181"/>
      <c r="AUC80" s="181"/>
      <c r="AUD80" s="181"/>
      <c r="AUE80" s="181"/>
      <c r="AUF80" s="181"/>
      <c r="AUG80" s="181"/>
      <c r="AUH80" s="181"/>
      <c r="AUI80" s="181"/>
      <c r="AUJ80" s="181"/>
      <c r="AUK80" s="181"/>
      <c r="AUL80" s="181"/>
      <c r="AUM80" s="181"/>
      <c r="AUN80" s="181"/>
      <c r="AUO80" s="181"/>
      <c r="AUP80" s="181"/>
      <c r="AUQ80" s="181"/>
      <c r="AUR80" s="181"/>
      <c r="AUS80" s="181"/>
      <c r="AUT80" s="181"/>
      <c r="AUU80" s="181"/>
      <c r="AUV80" s="181"/>
      <c r="AUW80" s="181"/>
      <c r="AUX80" s="181"/>
      <c r="AUY80" s="181"/>
      <c r="AUZ80" s="181"/>
      <c r="AVA80" s="181"/>
      <c r="AVB80" s="181"/>
      <c r="AVC80" s="181"/>
      <c r="AVD80" s="181"/>
      <c r="AVE80" s="181"/>
      <c r="AVF80" s="181"/>
      <c r="AVG80" s="181"/>
      <c r="AVH80" s="181"/>
      <c r="AVI80" s="181"/>
      <c r="AVJ80" s="181"/>
      <c r="AVK80" s="181"/>
      <c r="AVL80" s="181"/>
      <c r="AVM80" s="181"/>
      <c r="AVN80" s="181"/>
      <c r="AVO80" s="181"/>
      <c r="AVP80" s="181"/>
      <c r="AVQ80" s="181"/>
      <c r="AVR80" s="181"/>
      <c r="AVS80" s="181"/>
      <c r="AVT80" s="181"/>
      <c r="AVU80" s="181"/>
      <c r="AVV80" s="181"/>
      <c r="AVW80" s="181"/>
      <c r="AVX80" s="181"/>
      <c r="AVY80" s="181"/>
      <c r="AVZ80" s="181"/>
      <c r="AWA80" s="181"/>
      <c r="AWB80" s="181"/>
      <c r="AWC80" s="181"/>
      <c r="AWD80" s="181"/>
      <c r="AWE80" s="181"/>
      <c r="AWF80" s="181"/>
      <c r="AWG80" s="181"/>
      <c r="AWH80" s="181"/>
      <c r="AWI80" s="181"/>
      <c r="AWJ80" s="181"/>
      <c r="AWK80" s="181"/>
      <c r="AWL80" s="181"/>
      <c r="AWM80" s="181"/>
      <c r="AWN80" s="181"/>
      <c r="AWO80" s="181"/>
      <c r="AWP80" s="181"/>
      <c r="AWQ80" s="181"/>
      <c r="AWR80" s="181"/>
      <c r="AWS80" s="181"/>
      <c r="AWT80" s="181"/>
      <c r="AWU80" s="181"/>
      <c r="AWV80" s="181"/>
      <c r="AWW80" s="181"/>
      <c r="AWX80" s="181"/>
      <c r="AWY80" s="181"/>
      <c r="AWZ80" s="181"/>
      <c r="AXA80" s="181"/>
      <c r="AXB80" s="181"/>
      <c r="AXC80" s="181"/>
      <c r="AXD80" s="181"/>
      <c r="AXE80" s="181"/>
      <c r="AXF80" s="181"/>
      <c r="AXG80" s="181"/>
      <c r="AXH80" s="181"/>
      <c r="AXI80" s="181"/>
      <c r="AXJ80" s="181"/>
      <c r="AXK80" s="181"/>
      <c r="AXL80" s="181"/>
      <c r="AXM80" s="181"/>
      <c r="AXN80" s="181"/>
      <c r="AXO80" s="181"/>
      <c r="AXP80" s="181"/>
      <c r="AXQ80" s="181"/>
      <c r="AXR80" s="181"/>
      <c r="AXS80" s="181"/>
      <c r="AXT80" s="181"/>
      <c r="AXU80" s="181"/>
      <c r="AXV80" s="181"/>
      <c r="AXW80" s="181"/>
      <c r="AXX80" s="181"/>
      <c r="AXY80" s="181"/>
      <c r="AXZ80" s="181"/>
      <c r="AYA80" s="181"/>
      <c r="AYB80" s="181"/>
      <c r="AYC80" s="181"/>
      <c r="AYD80" s="181"/>
      <c r="AYE80" s="181"/>
      <c r="AYF80" s="181"/>
      <c r="AYG80" s="181"/>
      <c r="AYH80" s="181"/>
      <c r="AYI80" s="181"/>
      <c r="AYJ80" s="181"/>
      <c r="AYK80" s="181"/>
      <c r="AYL80" s="181"/>
      <c r="AYM80" s="181"/>
      <c r="AYN80" s="181"/>
      <c r="AYO80" s="181"/>
      <c r="AYP80" s="181"/>
      <c r="AYQ80" s="181"/>
      <c r="AYR80" s="181"/>
      <c r="AYS80" s="181"/>
      <c r="AYT80" s="181"/>
      <c r="AYU80" s="181"/>
      <c r="AYV80" s="181"/>
      <c r="AYW80" s="181"/>
      <c r="AYX80" s="181"/>
      <c r="AYY80" s="181"/>
      <c r="AYZ80" s="181"/>
      <c r="AZA80" s="181"/>
      <c r="AZB80" s="181"/>
      <c r="AZC80" s="181"/>
      <c r="AZD80" s="181"/>
      <c r="AZE80" s="181"/>
      <c r="AZF80" s="181"/>
      <c r="AZG80" s="181"/>
      <c r="AZH80" s="181"/>
      <c r="AZI80" s="181"/>
      <c r="AZJ80" s="181"/>
      <c r="AZK80" s="181"/>
      <c r="AZL80" s="181"/>
      <c r="AZM80" s="181"/>
      <c r="AZN80" s="181"/>
      <c r="AZO80" s="181"/>
      <c r="AZP80" s="181"/>
      <c r="AZQ80" s="181"/>
      <c r="AZR80" s="181"/>
      <c r="AZS80" s="181"/>
      <c r="AZT80" s="181"/>
      <c r="AZU80" s="181"/>
      <c r="AZV80" s="181"/>
      <c r="AZW80" s="181"/>
      <c r="AZX80" s="181"/>
      <c r="AZY80" s="181"/>
      <c r="AZZ80" s="181"/>
      <c r="BAA80" s="181"/>
      <c r="BAB80" s="181"/>
      <c r="BAC80" s="181"/>
      <c r="BAD80" s="181"/>
      <c r="BAE80" s="181"/>
      <c r="BAF80" s="181"/>
      <c r="BAG80" s="181"/>
      <c r="BAH80" s="181"/>
      <c r="BAI80" s="181"/>
      <c r="BAJ80" s="181"/>
      <c r="BAK80" s="181"/>
      <c r="BAL80" s="181"/>
      <c r="BAM80" s="181"/>
      <c r="BAN80" s="181"/>
      <c r="BAO80" s="181"/>
      <c r="BAP80" s="181"/>
      <c r="BAQ80" s="181"/>
      <c r="BAR80" s="181"/>
      <c r="BAS80" s="181"/>
      <c r="BAT80" s="181"/>
      <c r="BAU80" s="181"/>
      <c r="BAV80" s="181"/>
      <c r="BAW80" s="181"/>
      <c r="BAX80" s="181"/>
      <c r="BAY80" s="181"/>
      <c r="BAZ80" s="181"/>
      <c r="BBA80" s="181"/>
      <c r="BBB80" s="181"/>
      <c r="BBC80" s="181"/>
      <c r="BBD80" s="181"/>
      <c r="BBE80" s="181"/>
      <c r="BBF80" s="181"/>
      <c r="BBG80" s="181"/>
      <c r="BBH80" s="181"/>
      <c r="BBI80" s="181"/>
      <c r="BBJ80" s="181"/>
      <c r="BBK80" s="181"/>
      <c r="BBL80" s="181"/>
      <c r="BBM80" s="181"/>
      <c r="BBN80" s="181"/>
      <c r="BBO80" s="181"/>
      <c r="BBP80" s="181"/>
      <c r="BBQ80" s="181"/>
      <c r="BBR80" s="181"/>
      <c r="BBS80" s="181"/>
      <c r="BBT80" s="181"/>
      <c r="BBU80" s="181"/>
      <c r="BBV80" s="181"/>
      <c r="BBW80" s="181"/>
      <c r="BBX80" s="181"/>
      <c r="BBY80" s="181"/>
      <c r="BBZ80" s="181"/>
      <c r="BCA80" s="181"/>
      <c r="BCB80" s="181"/>
      <c r="BCC80" s="181"/>
      <c r="BCD80" s="181"/>
      <c r="BCE80" s="181"/>
      <c r="BCF80" s="181"/>
      <c r="BCG80" s="181"/>
      <c r="BCH80" s="181"/>
      <c r="BCI80" s="181"/>
      <c r="BCJ80" s="181"/>
      <c r="BCK80" s="181"/>
      <c r="BCL80" s="181"/>
      <c r="BCM80" s="181"/>
      <c r="BCN80" s="181"/>
      <c r="BCO80" s="181"/>
      <c r="BCP80" s="181"/>
      <c r="BCQ80" s="181"/>
      <c r="BCR80" s="181"/>
      <c r="BCS80" s="181"/>
      <c r="BCT80" s="181"/>
      <c r="BCU80" s="181"/>
      <c r="BCV80" s="181"/>
      <c r="BCW80" s="181"/>
      <c r="BCX80" s="181"/>
      <c r="BCY80" s="181"/>
      <c r="BCZ80" s="181"/>
      <c r="BDA80" s="181"/>
      <c r="BDB80" s="181"/>
      <c r="BDC80" s="181"/>
      <c r="BDD80" s="181"/>
      <c r="BDE80" s="181"/>
      <c r="BDF80" s="181"/>
      <c r="BDG80" s="181"/>
      <c r="BDH80" s="181"/>
      <c r="BDI80" s="181"/>
      <c r="BDJ80" s="181"/>
      <c r="BDK80" s="181"/>
      <c r="BDL80" s="181"/>
      <c r="BDM80" s="181"/>
      <c r="BDN80" s="181"/>
      <c r="BDO80" s="181"/>
      <c r="BDP80" s="181"/>
      <c r="BDQ80" s="181"/>
      <c r="BDR80" s="181"/>
      <c r="BDS80" s="181"/>
      <c r="BDT80" s="181"/>
      <c r="BDU80" s="181"/>
      <c r="BDV80" s="181"/>
      <c r="BDW80" s="181"/>
      <c r="BDX80" s="181"/>
      <c r="BDY80" s="181"/>
      <c r="BDZ80" s="181"/>
      <c r="BEA80" s="181"/>
      <c r="BEB80" s="181"/>
      <c r="BEC80" s="181"/>
      <c r="BED80" s="181"/>
      <c r="BEE80" s="181"/>
      <c r="BEF80" s="181"/>
      <c r="BEG80" s="181"/>
      <c r="BEH80" s="181"/>
      <c r="BEI80" s="181"/>
      <c r="BEJ80" s="181"/>
      <c r="BEK80" s="181"/>
      <c r="BEL80" s="181"/>
      <c r="BEM80" s="181"/>
      <c r="BEN80" s="181"/>
      <c r="BEO80" s="181"/>
      <c r="BEP80" s="181"/>
      <c r="BEQ80" s="181"/>
      <c r="BER80" s="181"/>
      <c r="BES80" s="181"/>
      <c r="BET80" s="181"/>
      <c r="BEU80" s="181"/>
      <c r="BEV80" s="181"/>
      <c r="BEW80" s="181"/>
      <c r="BEX80" s="181"/>
      <c r="BEY80" s="181"/>
      <c r="BEZ80" s="181"/>
      <c r="BFA80" s="181"/>
      <c r="BFB80" s="181"/>
      <c r="BFC80" s="181"/>
      <c r="BFD80" s="181"/>
      <c r="BFE80" s="181"/>
      <c r="BFF80" s="181"/>
      <c r="BFG80" s="181"/>
      <c r="BFH80" s="181"/>
      <c r="BFI80" s="181"/>
      <c r="BFJ80" s="181"/>
      <c r="BFK80" s="181"/>
      <c r="BFL80" s="181"/>
      <c r="BFM80" s="181"/>
      <c r="BFN80" s="181"/>
      <c r="BFO80" s="181"/>
      <c r="BFP80" s="181"/>
      <c r="BFQ80" s="181"/>
      <c r="BFR80" s="181"/>
      <c r="BFS80" s="181"/>
      <c r="BFT80" s="181"/>
      <c r="BFU80" s="181"/>
      <c r="BFV80" s="181"/>
      <c r="BFW80" s="181"/>
      <c r="BFX80" s="181"/>
      <c r="BFY80" s="181"/>
      <c r="BFZ80" s="181"/>
      <c r="BGA80" s="181"/>
      <c r="BGB80" s="181"/>
      <c r="BGC80" s="181"/>
      <c r="BGD80" s="181"/>
      <c r="BGE80" s="181"/>
      <c r="BGF80" s="181"/>
      <c r="BGG80" s="181"/>
      <c r="BGH80" s="181"/>
      <c r="BGI80" s="181"/>
      <c r="BGJ80" s="181"/>
      <c r="BGK80" s="181"/>
      <c r="BGL80" s="181"/>
      <c r="BGM80" s="181"/>
      <c r="BGN80" s="181"/>
      <c r="BGO80" s="181"/>
      <c r="BGP80" s="181"/>
      <c r="BGQ80" s="181"/>
      <c r="BGR80" s="181"/>
      <c r="BGS80" s="181"/>
      <c r="BGT80" s="181"/>
      <c r="BGU80" s="181"/>
      <c r="BGV80" s="181"/>
      <c r="BGW80" s="181"/>
      <c r="BGX80" s="181"/>
      <c r="BGY80" s="181"/>
      <c r="BGZ80" s="181"/>
      <c r="BHA80" s="181"/>
      <c r="BHB80" s="181"/>
      <c r="BHC80" s="181"/>
      <c r="BHD80" s="181"/>
      <c r="BHE80" s="181"/>
      <c r="BHF80" s="181"/>
      <c r="BHG80" s="181"/>
      <c r="BHH80" s="181"/>
      <c r="BHI80" s="181"/>
      <c r="BHJ80" s="181"/>
      <c r="BHK80" s="181"/>
      <c r="BHL80" s="181"/>
      <c r="BHM80" s="181"/>
      <c r="BHN80" s="181"/>
      <c r="BHO80" s="181"/>
      <c r="BHP80" s="181"/>
      <c r="BHQ80" s="181"/>
      <c r="BHR80" s="181"/>
      <c r="BHS80" s="181"/>
      <c r="BHT80" s="181"/>
      <c r="BHU80" s="181"/>
      <c r="BHV80" s="181"/>
      <c r="BHW80" s="181"/>
      <c r="BHX80" s="181"/>
      <c r="BHY80" s="181"/>
      <c r="BHZ80" s="181"/>
      <c r="BIA80" s="181"/>
      <c r="BIB80" s="181"/>
      <c r="BIC80" s="181"/>
    </row>
    <row r="81" spans="1:1589" ht="31.5" x14ac:dyDescent="0.25">
      <c r="A81" s="260"/>
      <c r="B81" s="259"/>
      <c r="C81" s="149" t="s">
        <v>31</v>
      </c>
      <c r="D81" s="113">
        <v>25.54</v>
      </c>
      <c r="E81" s="113">
        <v>129.68</v>
      </c>
      <c r="F81" s="113">
        <v>129.68</v>
      </c>
      <c r="G81" s="167"/>
      <c r="H81" s="168"/>
      <c r="I81" s="168"/>
      <c r="J81" s="168"/>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181"/>
      <c r="AP81" s="181"/>
      <c r="AQ81" s="181"/>
      <c r="AR81" s="181"/>
      <c r="AS81" s="181"/>
      <c r="AT81" s="181"/>
      <c r="AU81" s="181"/>
      <c r="AV81" s="181"/>
      <c r="AW81" s="181"/>
      <c r="AX81" s="181"/>
      <c r="AY81" s="181"/>
      <c r="AZ81" s="181"/>
      <c r="BA81" s="181"/>
      <c r="BB81" s="181"/>
      <c r="BC81" s="181"/>
      <c r="BD81" s="181"/>
      <c r="BE81" s="181"/>
      <c r="BF81" s="181"/>
      <c r="BG81" s="181"/>
      <c r="BH81" s="181"/>
      <c r="BI81" s="181"/>
      <c r="BJ81" s="181"/>
      <c r="BK81" s="181"/>
      <c r="BL81" s="181"/>
      <c r="BM81" s="181"/>
      <c r="BN81" s="181"/>
      <c r="BO81" s="181"/>
      <c r="BP81" s="181"/>
      <c r="BQ81" s="181"/>
      <c r="BR81" s="181"/>
      <c r="BS81" s="181"/>
      <c r="BT81" s="181"/>
      <c r="BU81" s="181"/>
      <c r="BV81" s="181"/>
      <c r="BW81" s="181"/>
      <c r="BX81" s="181"/>
      <c r="BY81" s="181"/>
      <c r="BZ81" s="181"/>
      <c r="CA81" s="181"/>
      <c r="CB81" s="181"/>
      <c r="CC81" s="181"/>
      <c r="CD81" s="181"/>
      <c r="CE81" s="181"/>
      <c r="CF81" s="181"/>
      <c r="CG81" s="181"/>
      <c r="CH81" s="181"/>
      <c r="CI81" s="181"/>
      <c r="CJ81" s="181"/>
      <c r="CK81" s="181"/>
      <c r="CL81" s="181"/>
      <c r="CM81" s="181"/>
      <c r="CN81" s="181"/>
      <c r="CO81" s="181"/>
      <c r="CP81" s="181"/>
      <c r="CQ81" s="181"/>
      <c r="CR81" s="181"/>
      <c r="CS81" s="181"/>
      <c r="CT81" s="181"/>
      <c r="CU81" s="181"/>
      <c r="CV81" s="181"/>
      <c r="CW81" s="181"/>
      <c r="CX81" s="181"/>
      <c r="CY81" s="181"/>
      <c r="CZ81" s="181"/>
      <c r="DA81" s="181"/>
      <c r="DB81" s="181"/>
      <c r="DC81" s="181"/>
      <c r="DD81" s="181"/>
      <c r="DE81" s="181"/>
      <c r="DF81" s="181"/>
      <c r="DG81" s="181"/>
      <c r="DH81" s="181"/>
      <c r="DI81" s="181"/>
      <c r="DJ81" s="181"/>
      <c r="DK81" s="181"/>
      <c r="DL81" s="181"/>
      <c r="DM81" s="181"/>
      <c r="DN81" s="181"/>
      <c r="DO81" s="181"/>
      <c r="DP81" s="181"/>
      <c r="DQ81" s="181"/>
      <c r="DR81" s="181"/>
      <c r="DS81" s="181"/>
      <c r="DT81" s="181"/>
      <c r="DU81" s="181"/>
      <c r="DV81" s="181"/>
      <c r="DW81" s="181"/>
      <c r="DX81" s="181"/>
      <c r="DY81" s="181"/>
      <c r="DZ81" s="181"/>
      <c r="EA81" s="181"/>
      <c r="EB81" s="181"/>
      <c r="EC81" s="181"/>
      <c r="ED81" s="181"/>
      <c r="EE81" s="181"/>
      <c r="EF81" s="181"/>
      <c r="EG81" s="181"/>
      <c r="EH81" s="181"/>
      <c r="EI81" s="181"/>
      <c r="EJ81" s="181"/>
      <c r="EK81" s="181"/>
      <c r="EL81" s="181"/>
      <c r="EM81" s="181"/>
      <c r="EN81" s="181"/>
      <c r="EO81" s="181"/>
      <c r="EP81" s="181"/>
      <c r="EQ81" s="181"/>
      <c r="ER81" s="181"/>
      <c r="ES81" s="181"/>
      <c r="ET81" s="181"/>
      <c r="EU81" s="181"/>
      <c r="EV81" s="181"/>
      <c r="EW81" s="181"/>
      <c r="EX81" s="181"/>
      <c r="EY81" s="181"/>
      <c r="EZ81" s="181"/>
      <c r="FA81" s="181"/>
      <c r="FB81" s="181"/>
      <c r="FC81" s="181"/>
      <c r="FD81" s="181"/>
      <c r="FE81" s="181"/>
      <c r="FF81" s="181"/>
      <c r="FG81" s="181"/>
      <c r="FH81" s="181"/>
      <c r="FI81" s="181"/>
      <c r="FJ81" s="181"/>
      <c r="FK81" s="181"/>
      <c r="FL81" s="181"/>
      <c r="FM81" s="181"/>
      <c r="FN81" s="181"/>
      <c r="FO81" s="181"/>
      <c r="FP81" s="181"/>
      <c r="FQ81" s="181"/>
      <c r="FR81" s="181"/>
      <c r="FS81" s="181"/>
      <c r="FT81" s="181"/>
      <c r="FU81" s="181"/>
      <c r="FV81" s="181"/>
      <c r="FW81" s="181"/>
      <c r="FX81" s="181"/>
      <c r="FY81" s="181"/>
      <c r="FZ81" s="181"/>
      <c r="GA81" s="181"/>
      <c r="GB81" s="181"/>
      <c r="GC81" s="181"/>
      <c r="GD81" s="181"/>
      <c r="GE81" s="181"/>
      <c r="GF81" s="181"/>
      <c r="GG81" s="181"/>
      <c r="GH81" s="181"/>
      <c r="GI81" s="181"/>
      <c r="GJ81" s="181"/>
      <c r="GK81" s="181"/>
      <c r="GL81" s="181"/>
      <c r="GM81" s="181"/>
      <c r="GN81" s="181"/>
      <c r="GO81" s="181"/>
      <c r="GP81" s="181"/>
      <c r="GQ81" s="181"/>
      <c r="GR81" s="181"/>
      <c r="GS81" s="181"/>
      <c r="GT81" s="181"/>
      <c r="GU81" s="181"/>
      <c r="GV81" s="181"/>
      <c r="GW81" s="181"/>
      <c r="GX81" s="181"/>
      <c r="GY81" s="181"/>
      <c r="GZ81" s="181"/>
      <c r="HA81" s="181"/>
      <c r="HB81" s="181"/>
      <c r="HC81" s="181"/>
      <c r="HD81" s="181"/>
      <c r="HE81" s="181"/>
      <c r="HF81" s="181"/>
      <c r="HG81" s="181"/>
      <c r="HH81" s="181"/>
      <c r="HI81" s="181"/>
      <c r="HJ81" s="181"/>
      <c r="HK81" s="181"/>
      <c r="HL81" s="181"/>
      <c r="HM81" s="181"/>
      <c r="HN81" s="181"/>
      <c r="HO81" s="181"/>
      <c r="HP81" s="181"/>
      <c r="HQ81" s="181"/>
      <c r="HR81" s="181"/>
      <c r="HS81" s="181"/>
      <c r="HT81" s="181"/>
      <c r="HU81" s="181"/>
      <c r="HV81" s="181"/>
      <c r="HW81" s="181"/>
      <c r="HX81" s="181"/>
      <c r="HY81" s="181"/>
      <c r="HZ81" s="181"/>
      <c r="IA81" s="181"/>
      <c r="IB81" s="181"/>
      <c r="IC81" s="181"/>
      <c r="ID81" s="181"/>
      <c r="IE81" s="181"/>
      <c r="IF81" s="181"/>
      <c r="IG81" s="181"/>
      <c r="IH81" s="181"/>
      <c r="II81" s="181"/>
      <c r="IJ81" s="181"/>
      <c r="IK81" s="181"/>
      <c r="IL81" s="181"/>
      <c r="IM81" s="181"/>
      <c r="IN81" s="181"/>
      <c r="IO81" s="181"/>
      <c r="IP81" s="181"/>
      <c r="IQ81" s="181"/>
      <c r="IR81" s="181"/>
      <c r="IS81" s="181"/>
      <c r="IT81" s="181"/>
      <c r="IU81" s="181"/>
      <c r="IV81" s="181"/>
      <c r="IW81" s="181"/>
      <c r="IX81" s="181"/>
      <c r="IY81" s="181"/>
      <c r="IZ81" s="181"/>
      <c r="JA81" s="181"/>
      <c r="JB81" s="181"/>
      <c r="JC81" s="181"/>
      <c r="JD81" s="181"/>
      <c r="JE81" s="181"/>
      <c r="JF81" s="181"/>
      <c r="JG81" s="181"/>
      <c r="JH81" s="181"/>
      <c r="JI81" s="181"/>
      <c r="JJ81" s="181"/>
      <c r="JK81" s="181"/>
      <c r="JL81" s="181"/>
      <c r="JM81" s="181"/>
      <c r="JN81" s="181"/>
      <c r="JO81" s="181"/>
      <c r="JP81" s="181"/>
      <c r="JQ81" s="181"/>
      <c r="JR81" s="181"/>
      <c r="JS81" s="181"/>
      <c r="JT81" s="181"/>
      <c r="JU81" s="181"/>
      <c r="JV81" s="181"/>
      <c r="JW81" s="181"/>
      <c r="JX81" s="181"/>
      <c r="JY81" s="181"/>
      <c r="JZ81" s="181"/>
      <c r="KA81" s="181"/>
      <c r="KB81" s="181"/>
      <c r="KC81" s="181"/>
      <c r="KD81" s="181"/>
      <c r="KE81" s="181"/>
      <c r="KF81" s="181"/>
      <c r="KG81" s="181"/>
      <c r="KH81" s="181"/>
      <c r="KI81" s="181"/>
      <c r="KJ81" s="181"/>
      <c r="KK81" s="181"/>
      <c r="KL81" s="181"/>
      <c r="KM81" s="181"/>
      <c r="KN81" s="181"/>
      <c r="KO81" s="181"/>
      <c r="KP81" s="181"/>
      <c r="KQ81" s="181"/>
      <c r="KR81" s="181"/>
      <c r="KS81" s="181"/>
      <c r="KT81" s="181"/>
      <c r="KU81" s="181"/>
      <c r="KV81" s="181"/>
      <c r="KW81" s="181"/>
      <c r="KX81" s="181"/>
      <c r="KY81" s="181"/>
      <c r="KZ81" s="181"/>
      <c r="LA81" s="181"/>
      <c r="LB81" s="181"/>
      <c r="LC81" s="181"/>
      <c r="LD81" s="181"/>
      <c r="LE81" s="181"/>
      <c r="LF81" s="181"/>
      <c r="LG81" s="181"/>
      <c r="LH81" s="181"/>
      <c r="LI81" s="181"/>
      <c r="LJ81" s="181"/>
      <c r="LK81" s="181"/>
      <c r="LL81" s="181"/>
      <c r="LM81" s="181"/>
      <c r="LN81" s="181"/>
      <c r="LO81" s="181"/>
      <c r="LP81" s="181"/>
      <c r="LQ81" s="181"/>
      <c r="LR81" s="181"/>
      <c r="LS81" s="181"/>
      <c r="LT81" s="181"/>
      <c r="LU81" s="181"/>
      <c r="LV81" s="181"/>
      <c r="LW81" s="181"/>
      <c r="LX81" s="181"/>
      <c r="LY81" s="181"/>
      <c r="LZ81" s="181"/>
      <c r="MA81" s="181"/>
      <c r="MB81" s="181"/>
      <c r="MC81" s="181"/>
      <c r="MD81" s="181"/>
      <c r="ME81" s="181"/>
      <c r="MF81" s="181"/>
      <c r="MG81" s="181"/>
      <c r="MH81" s="181"/>
      <c r="MI81" s="181"/>
      <c r="MJ81" s="181"/>
      <c r="MK81" s="181"/>
      <c r="ML81" s="181"/>
      <c r="MM81" s="181"/>
      <c r="MN81" s="181"/>
      <c r="MO81" s="181"/>
      <c r="MP81" s="181"/>
      <c r="MQ81" s="181"/>
      <c r="MR81" s="181"/>
      <c r="MS81" s="181"/>
      <c r="MT81" s="181"/>
      <c r="MU81" s="181"/>
      <c r="MV81" s="181"/>
      <c r="MW81" s="181"/>
      <c r="MX81" s="181"/>
      <c r="MY81" s="181"/>
      <c r="MZ81" s="181"/>
      <c r="NA81" s="181"/>
      <c r="NB81" s="181"/>
      <c r="NC81" s="181"/>
      <c r="ND81" s="181"/>
      <c r="NE81" s="181"/>
      <c r="NF81" s="181"/>
      <c r="NG81" s="181"/>
      <c r="NH81" s="181"/>
      <c r="NI81" s="181"/>
      <c r="NJ81" s="181"/>
      <c r="NK81" s="181"/>
      <c r="NL81" s="181"/>
      <c r="NM81" s="181"/>
      <c r="NN81" s="181"/>
      <c r="NO81" s="181"/>
      <c r="NP81" s="181"/>
      <c r="NQ81" s="181"/>
      <c r="NR81" s="181"/>
      <c r="NS81" s="181"/>
      <c r="NT81" s="181"/>
      <c r="NU81" s="181"/>
      <c r="NV81" s="181"/>
      <c r="NW81" s="181"/>
      <c r="NX81" s="181"/>
      <c r="NY81" s="181"/>
      <c r="NZ81" s="181"/>
      <c r="OA81" s="181"/>
      <c r="OB81" s="181"/>
      <c r="OC81" s="181"/>
      <c r="OD81" s="181"/>
      <c r="OE81" s="181"/>
      <c r="OF81" s="181"/>
      <c r="OG81" s="181"/>
      <c r="OH81" s="181"/>
      <c r="OI81" s="181"/>
      <c r="OJ81" s="181"/>
      <c r="OK81" s="181"/>
      <c r="OL81" s="181"/>
      <c r="OM81" s="181"/>
      <c r="ON81" s="181"/>
      <c r="OO81" s="181"/>
      <c r="OP81" s="181"/>
      <c r="OQ81" s="181"/>
      <c r="OR81" s="181"/>
      <c r="OS81" s="181"/>
      <c r="OT81" s="181"/>
      <c r="OU81" s="181"/>
      <c r="OV81" s="181"/>
      <c r="OW81" s="181"/>
      <c r="OX81" s="181"/>
      <c r="OY81" s="181"/>
      <c r="OZ81" s="181"/>
      <c r="PA81" s="181"/>
      <c r="PB81" s="181"/>
      <c r="PC81" s="181"/>
      <c r="PD81" s="181"/>
      <c r="PE81" s="181"/>
      <c r="PF81" s="181"/>
      <c r="PG81" s="181"/>
      <c r="PH81" s="181"/>
      <c r="PI81" s="181"/>
      <c r="PJ81" s="181"/>
      <c r="PK81" s="181"/>
      <c r="PL81" s="181"/>
      <c r="PM81" s="181"/>
      <c r="PN81" s="181"/>
      <c r="PO81" s="181"/>
      <c r="PP81" s="181"/>
      <c r="PQ81" s="181"/>
      <c r="PR81" s="181"/>
      <c r="PS81" s="181"/>
      <c r="PT81" s="181"/>
      <c r="PU81" s="181"/>
      <c r="PV81" s="181"/>
      <c r="PW81" s="181"/>
      <c r="PX81" s="181"/>
      <c r="PY81" s="181"/>
      <c r="PZ81" s="181"/>
      <c r="QA81" s="181"/>
      <c r="QB81" s="181"/>
      <c r="QC81" s="181"/>
      <c r="QD81" s="181"/>
      <c r="QE81" s="181"/>
      <c r="QF81" s="181"/>
      <c r="QG81" s="181"/>
      <c r="QH81" s="181"/>
      <c r="QI81" s="181"/>
      <c r="QJ81" s="181"/>
      <c r="QK81" s="181"/>
      <c r="QL81" s="181"/>
      <c r="QM81" s="181"/>
      <c r="QN81" s="181"/>
      <c r="QO81" s="181"/>
      <c r="QP81" s="181"/>
      <c r="QQ81" s="181"/>
      <c r="QR81" s="181"/>
      <c r="QS81" s="181"/>
      <c r="QT81" s="181"/>
      <c r="QU81" s="181"/>
      <c r="QV81" s="181"/>
      <c r="QW81" s="181"/>
      <c r="QX81" s="181"/>
      <c r="QY81" s="181"/>
      <c r="QZ81" s="181"/>
      <c r="RA81" s="181"/>
      <c r="RB81" s="181"/>
      <c r="RC81" s="181"/>
      <c r="RD81" s="181"/>
      <c r="RE81" s="181"/>
      <c r="RF81" s="181"/>
      <c r="RG81" s="181"/>
      <c r="RH81" s="181"/>
      <c r="RI81" s="181"/>
      <c r="RJ81" s="181"/>
      <c r="RK81" s="181"/>
      <c r="RL81" s="181"/>
      <c r="RM81" s="181"/>
      <c r="RN81" s="181"/>
      <c r="RO81" s="181"/>
      <c r="RP81" s="181"/>
      <c r="RQ81" s="181"/>
      <c r="RR81" s="181"/>
      <c r="RS81" s="181"/>
      <c r="RT81" s="181"/>
      <c r="RU81" s="181"/>
      <c r="RV81" s="181"/>
      <c r="RW81" s="181"/>
      <c r="RX81" s="181"/>
      <c r="RY81" s="181"/>
      <c r="RZ81" s="181"/>
      <c r="SA81" s="181"/>
      <c r="SB81" s="181"/>
      <c r="SC81" s="181"/>
      <c r="SD81" s="181"/>
      <c r="SE81" s="181"/>
      <c r="SF81" s="181"/>
      <c r="SG81" s="181"/>
      <c r="SH81" s="181"/>
      <c r="SI81" s="181"/>
      <c r="SJ81" s="181"/>
      <c r="SK81" s="181"/>
      <c r="SL81" s="181"/>
      <c r="SM81" s="181"/>
      <c r="SN81" s="181"/>
      <c r="SO81" s="181"/>
      <c r="SP81" s="181"/>
      <c r="SQ81" s="181"/>
      <c r="SR81" s="181"/>
      <c r="SS81" s="181"/>
      <c r="ST81" s="181"/>
      <c r="SU81" s="181"/>
      <c r="SV81" s="181"/>
      <c r="SW81" s="181"/>
      <c r="SX81" s="181"/>
      <c r="SY81" s="181"/>
      <c r="SZ81" s="181"/>
      <c r="TA81" s="181"/>
      <c r="TB81" s="181"/>
      <c r="TC81" s="181"/>
      <c r="TD81" s="181"/>
      <c r="TE81" s="181"/>
      <c r="TF81" s="181"/>
      <c r="TG81" s="181"/>
      <c r="TH81" s="181"/>
      <c r="TI81" s="181"/>
      <c r="TJ81" s="181"/>
      <c r="TK81" s="181"/>
      <c r="TL81" s="181"/>
      <c r="TM81" s="181"/>
      <c r="TN81" s="181"/>
      <c r="TO81" s="181"/>
      <c r="TP81" s="181"/>
      <c r="TQ81" s="181"/>
      <c r="TR81" s="181"/>
      <c r="TS81" s="181"/>
      <c r="TT81" s="181"/>
      <c r="TU81" s="181"/>
      <c r="TV81" s="181"/>
      <c r="TW81" s="181"/>
      <c r="TX81" s="181"/>
      <c r="TY81" s="181"/>
      <c r="TZ81" s="181"/>
      <c r="UA81" s="181"/>
      <c r="UB81" s="181"/>
      <c r="UC81" s="181"/>
      <c r="UD81" s="181"/>
      <c r="UE81" s="181"/>
      <c r="UF81" s="181"/>
      <c r="UG81" s="181"/>
      <c r="UH81" s="181"/>
      <c r="UI81" s="181"/>
      <c r="UJ81" s="181"/>
      <c r="UK81" s="181"/>
      <c r="UL81" s="181"/>
      <c r="UM81" s="181"/>
      <c r="UN81" s="181"/>
      <c r="UO81" s="181"/>
      <c r="UP81" s="181"/>
      <c r="UQ81" s="181"/>
      <c r="UR81" s="181"/>
      <c r="US81" s="181"/>
      <c r="UT81" s="181"/>
      <c r="UU81" s="181"/>
      <c r="UV81" s="181"/>
      <c r="UW81" s="181"/>
      <c r="UX81" s="181"/>
      <c r="UY81" s="181"/>
      <c r="UZ81" s="181"/>
      <c r="VA81" s="181"/>
      <c r="VB81" s="181"/>
      <c r="VC81" s="181"/>
      <c r="VD81" s="181"/>
      <c r="VE81" s="181"/>
      <c r="VF81" s="181"/>
      <c r="VG81" s="181"/>
      <c r="VH81" s="181"/>
      <c r="VI81" s="181"/>
      <c r="VJ81" s="181"/>
      <c r="VK81" s="181"/>
      <c r="VL81" s="181"/>
      <c r="VM81" s="181"/>
      <c r="VN81" s="181"/>
      <c r="VO81" s="181"/>
      <c r="VP81" s="181"/>
      <c r="VQ81" s="181"/>
      <c r="VR81" s="181"/>
      <c r="VS81" s="181"/>
      <c r="VT81" s="181"/>
      <c r="VU81" s="181"/>
      <c r="VV81" s="181"/>
      <c r="VW81" s="181"/>
      <c r="VX81" s="181"/>
      <c r="VY81" s="181"/>
      <c r="VZ81" s="181"/>
      <c r="WA81" s="181"/>
      <c r="WB81" s="181"/>
      <c r="WC81" s="181"/>
      <c r="WD81" s="181"/>
      <c r="WE81" s="181"/>
      <c r="WF81" s="181"/>
      <c r="WG81" s="181"/>
      <c r="WH81" s="181"/>
      <c r="WI81" s="181"/>
      <c r="WJ81" s="181"/>
      <c r="WK81" s="181"/>
      <c r="WL81" s="181"/>
      <c r="WM81" s="181"/>
      <c r="WN81" s="181"/>
      <c r="WO81" s="181"/>
      <c r="WP81" s="181"/>
      <c r="WQ81" s="181"/>
      <c r="WR81" s="181"/>
      <c r="WS81" s="181"/>
      <c r="WT81" s="181"/>
      <c r="WU81" s="181"/>
      <c r="WV81" s="181"/>
      <c r="WW81" s="181"/>
      <c r="WX81" s="181"/>
      <c r="WY81" s="181"/>
      <c r="WZ81" s="181"/>
      <c r="XA81" s="181"/>
      <c r="XB81" s="181"/>
      <c r="XC81" s="181"/>
      <c r="XD81" s="181"/>
      <c r="XE81" s="181"/>
      <c r="XF81" s="181"/>
      <c r="XG81" s="181"/>
      <c r="XH81" s="181"/>
      <c r="XI81" s="181"/>
      <c r="XJ81" s="181"/>
      <c r="XK81" s="181"/>
      <c r="XL81" s="181"/>
      <c r="XM81" s="181"/>
      <c r="XN81" s="181"/>
      <c r="XO81" s="181"/>
      <c r="XP81" s="181"/>
      <c r="XQ81" s="181"/>
      <c r="XR81" s="181"/>
      <c r="XS81" s="181"/>
      <c r="XT81" s="181"/>
      <c r="XU81" s="181"/>
      <c r="XV81" s="181"/>
      <c r="XW81" s="181"/>
      <c r="XX81" s="181"/>
      <c r="XY81" s="181"/>
      <c r="XZ81" s="181"/>
      <c r="YA81" s="181"/>
      <c r="YB81" s="181"/>
      <c r="YC81" s="181"/>
      <c r="YD81" s="181"/>
      <c r="YE81" s="181"/>
      <c r="YF81" s="181"/>
      <c r="YG81" s="181"/>
      <c r="YH81" s="181"/>
      <c r="YI81" s="181"/>
      <c r="YJ81" s="181"/>
      <c r="YK81" s="181"/>
      <c r="YL81" s="181"/>
      <c r="YM81" s="181"/>
      <c r="YN81" s="181"/>
      <c r="YO81" s="181"/>
      <c r="YP81" s="181"/>
      <c r="YQ81" s="181"/>
      <c r="YR81" s="181"/>
      <c r="YS81" s="181"/>
      <c r="YT81" s="181"/>
      <c r="YU81" s="181"/>
      <c r="YV81" s="181"/>
      <c r="YW81" s="181"/>
      <c r="YX81" s="181"/>
      <c r="YY81" s="181"/>
      <c r="YZ81" s="181"/>
      <c r="ZA81" s="181"/>
      <c r="ZB81" s="181"/>
      <c r="ZC81" s="181"/>
      <c r="ZD81" s="181"/>
      <c r="ZE81" s="181"/>
      <c r="ZF81" s="181"/>
      <c r="ZG81" s="181"/>
      <c r="ZH81" s="181"/>
      <c r="ZI81" s="181"/>
      <c r="ZJ81" s="181"/>
      <c r="ZK81" s="181"/>
      <c r="ZL81" s="181"/>
      <c r="ZM81" s="181"/>
      <c r="ZN81" s="181"/>
      <c r="ZO81" s="181"/>
      <c r="ZP81" s="181"/>
      <c r="ZQ81" s="181"/>
      <c r="ZR81" s="181"/>
      <c r="ZS81" s="181"/>
      <c r="ZT81" s="181"/>
      <c r="ZU81" s="181"/>
      <c r="ZV81" s="181"/>
      <c r="ZW81" s="181"/>
      <c r="ZX81" s="181"/>
      <c r="ZY81" s="181"/>
      <c r="ZZ81" s="181"/>
      <c r="AAA81" s="181"/>
      <c r="AAB81" s="181"/>
      <c r="AAC81" s="181"/>
      <c r="AAD81" s="181"/>
      <c r="AAE81" s="181"/>
      <c r="AAF81" s="181"/>
      <c r="AAG81" s="181"/>
      <c r="AAH81" s="181"/>
      <c r="AAI81" s="181"/>
      <c r="AAJ81" s="181"/>
      <c r="AAK81" s="181"/>
      <c r="AAL81" s="181"/>
      <c r="AAM81" s="181"/>
      <c r="AAN81" s="181"/>
      <c r="AAO81" s="181"/>
      <c r="AAP81" s="181"/>
      <c r="AAQ81" s="181"/>
      <c r="AAR81" s="181"/>
      <c r="AAS81" s="181"/>
      <c r="AAT81" s="181"/>
      <c r="AAU81" s="181"/>
      <c r="AAV81" s="181"/>
      <c r="AAW81" s="181"/>
      <c r="AAX81" s="181"/>
      <c r="AAY81" s="181"/>
      <c r="AAZ81" s="181"/>
      <c r="ABA81" s="181"/>
      <c r="ABB81" s="181"/>
      <c r="ABC81" s="181"/>
      <c r="ABD81" s="181"/>
      <c r="ABE81" s="181"/>
      <c r="ABF81" s="181"/>
      <c r="ABG81" s="181"/>
      <c r="ABH81" s="181"/>
      <c r="ABI81" s="181"/>
      <c r="ABJ81" s="181"/>
      <c r="ABK81" s="181"/>
      <c r="ABL81" s="181"/>
      <c r="ABM81" s="181"/>
      <c r="ABN81" s="181"/>
      <c r="ABO81" s="181"/>
      <c r="ABP81" s="181"/>
      <c r="ABQ81" s="181"/>
      <c r="ABR81" s="181"/>
      <c r="ABS81" s="181"/>
      <c r="ABT81" s="181"/>
      <c r="ABU81" s="181"/>
      <c r="ABV81" s="181"/>
      <c r="ABW81" s="181"/>
      <c r="ABX81" s="181"/>
      <c r="ABY81" s="181"/>
      <c r="ABZ81" s="181"/>
      <c r="ACA81" s="181"/>
      <c r="ACB81" s="181"/>
      <c r="ACC81" s="181"/>
      <c r="ACD81" s="181"/>
      <c r="ACE81" s="181"/>
      <c r="ACF81" s="181"/>
      <c r="ACG81" s="181"/>
      <c r="ACH81" s="181"/>
      <c r="ACI81" s="181"/>
      <c r="ACJ81" s="181"/>
      <c r="ACK81" s="181"/>
      <c r="ACL81" s="181"/>
      <c r="ACM81" s="181"/>
      <c r="ACN81" s="181"/>
      <c r="ACO81" s="181"/>
      <c r="ACP81" s="181"/>
      <c r="ACQ81" s="181"/>
      <c r="ACR81" s="181"/>
      <c r="ACS81" s="181"/>
      <c r="ACT81" s="181"/>
      <c r="ACU81" s="181"/>
      <c r="ACV81" s="181"/>
      <c r="ACW81" s="181"/>
      <c r="ACX81" s="181"/>
      <c r="ACY81" s="181"/>
      <c r="ACZ81" s="181"/>
      <c r="ADA81" s="181"/>
      <c r="ADB81" s="181"/>
      <c r="ADC81" s="181"/>
      <c r="ADD81" s="181"/>
      <c r="ADE81" s="181"/>
      <c r="ADF81" s="181"/>
      <c r="ADG81" s="181"/>
      <c r="ADH81" s="181"/>
      <c r="ADI81" s="181"/>
      <c r="ADJ81" s="181"/>
      <c r="ADK81" s="181"/>
      <c r="ADL81" s="181"/>
      <c r="ADM81" s="181"/>
      <c r="ADN81" s="181"/>
      <c r="ADO81" s="181"/>
      <c r="ADP81" s="181"/>
      <c r="ADQ81" s="181"/>
      <c r="ADR81" s="181"/>
      <c r="ADS81" s="181"/>
      <c r="ADT81" s="181"/>
      <c r="ADU81" s="181"/>
      <c r="ADV81" s="181"/>
      <c r="ADW81" s="181"/>
      <c r="ADX81" s="181"/>
      <c r="ADY81" s="181"/>
      <c r="ADZ81" s="181"/>
      <c r="AEA81" s="181"/>
      <c r="AEB81" s="181"/>
      <c r="AEC81" s="181"/>
      <c r="AED81" s="181"/>
      <c r="AEE81" s="181"/>
      <c r="AEF81" s="181"/>
      <c r="AEG81" s="181"/>
      <c r="AEH81" s="181"/>
      <c r="AEI81" s="181"/>
      <c r="AEJ81" s="181"/>
      <c r="AEK81" s="181"/>
      <c r="AEL81" s="181"/>
      <c r="AEM81" s="181"/>
      <c r="AEN81" s="181"/>
      <c r="AEO81" s="181"/>
      <c r="AEP81" s="181"/>
      <c r="AEQ81" s="181"/>
      <c r="AER81" s="181"/>
      <c r="AES81" s="181"/>
      <c r="AET81" s="181"/>
      <c r="AEU81" s="181"/>
      <c r="AEV81" s="181"/>
      <c r="AEW81" s="181"/>
      <c r="AEX81" s="181"/>
      <c r="AEY81" s="181"/>
      <c r="AEZ81" s="181"/>
      <c r="AFA81" s="181"/>
      <c r="AFB81" s="181"/>
      <c r="AFC81" s="181"/>
      <c r="AFD81" s="181"/>
      <c r="AFE81" s="181"/>
      <c r="AFF81" s="181"/>
      <c r="AFG81" s="181"/>
      <c r="AFH81" s="181"/>
      <c r="AFI81" s="181"/>
      <c r="AFJ81" s="181"/>
      <c r="AFK81" s="181"/>
      <c r="AFL81" s="181"/>
      <c r="AFM81" s="181"/>
      <c r="AFN81" s="181"/>
      <c r="AFO81" s="181"/>
      <c r="AFP81" s="181"/>
      <c r="AFQ81" s="181"/>
      <c r="AFR81" s="181"/>
      <c r="AFS81" s="181"/>
      <c r="AFT81" s="181"/>
      <c r="AFU81" s="181"/>
      <c r="AFV81" s="181"/>
      <c r="AFW81" s="181"/>
      <c r="AFX81" s="181"/>
      <c r="AFY81" s="181"/>
      <c r="AFZ81" s="181"/>
      <c r="AGA81" s="181"/>
      <c r="AGB81" s="181"/>
      <c r="AGC81" s="181"/>
      <c r="AGD81" s="181"/>
      <c r="AGE81" s="181"/>
      <c r="AGF81" s="181"/>
      <c r="AGG81" s="181"/>
      <c r="AGH81" s="181"/>
      <c r="AGI81" s="181"/>
      <c r="AGJ81" s="181"/>
      <c r="AGK81" s="181"/>
      <c r="AGL81" s="181"/>
      <c r="AGM81" s="181"/>
      <c r="AGN81" s="181"/>
      <c r="AGO81" s="181"/>
      <c r="AGP81" s="181"/>
      <c r="AGQ81" s="181"/>
      <c r="AGR81" s="181"/>
      <c r="AGS81" s="181"/>
      <c r="AGT81" s="181"/>
      <c r="AGU81" s="181"/>
      <c r="AGV81" s="181"/>
      <c r="AGW81" s="181"/>
      <c r="AGX81" s="181"/>
      <c r="AGY81" s="181"/>
      <c r="AGZ81" s="181"/>
      <c r="AHA81" s="181"/>
      <c r="AHB81" s="181"/>
      <c r="AHC81" s="181"/>
      <c r="AHD81" s="181"/>
      <c r="AHE81" s="181"/>
      <c r="AHF81" s="181"/>
      <c r="AHG81" s="181"/>
      <c r="AHH81" s="181"/>
      <c r="AHI81" s="181"/>
      <c r="AHJ81" s="181"/>
      <c r="AHK81" s="181"/>
      <c r="AHL81" s="181"/>
      <c r="AHM81" s="181"/>
      <c r="AHN81" s="181"/>
      <c r="AHO81" s="181"/>
      <c r="AHP81" s="181"/>
      <c r="AHQ81" s="181"/>
      <c r="AHR81" s="181"/>
      <c r="AHS81" s="181"/>
      <c r="AHT81" s="181"/>
      <c r="AHU81" s="181"/>
      <c r="AHV81" s="181"/>
      <c r="AHW81" s="181"/>
      <c r="AHX81" s="181"/>
      <c r="AHY81" s="181"/>
      <c r="AHZ81" s="181"/>
      <c r="AIA81" s="181"/>
      <c r="AIB81" s="181"/>
      <c r="AIC81" s="181"/>
      <c r="AID81" s="181"/>
      <c r="AIE81" s="181"/>
      <c r="AIF81" s="181"/>
      <c r="AIG81" s="181"/>
      <c r="AIH81" s="181"/>
      <c r="AII81" s="181"/>
      <c r="AIJ81" s="181"/>
      <c r="AIK81" s="181"/>
      <c r="AIL81" s="181"/>
      <c r="AIM81" s="181"/>
      <c r="AIN81" s="181"/>
      <c r="AIO81" s="181"/>
      <c r="AIP81" s="181"/>
      <c r="AIQ81" s="181"/>
      <c r="AIR81" s="181"/>
      <c r="AIS81" s="181"/>
      <c r="AIT81" s="181"/>
      <c r="AIU81" s="181"/>
      <c r="AIV81" s="181"/>
      <c r="AIW81" s="181"/>
      <c r="AIX81" s="181"/>
      <c r="AIY81" s="181"/>
      <c r="AIZ81" s="181"/>
      <c r="AJA81" s="181"/>
      <c r="AJB81" s="181"/>
      <c r="AJC81" s="181"/>
      <c r="AJD81" s="181"/>
      <c r="AJE81" s="181"/>
      <c r="AJF81" s="181"/>
      <c r="AJG81" s="181"/>
      <c r="AJH81" s="181"/>
      <c r="AJI81" s="181"/>
      <c r="AJJ81" s="181"/>
      <c r="AJK81" s="181"/>
      <c r="AJL81" s="181"/>
      <c r="AJM81" s="181"/>
      <c r="AJN81" s="181"/>
      <c r="AJO81" s="181"/>
      <c r="AJP81" s="181"/>
      <c r="AJQ81" s="181"/>
      <c r="AJR81" s="181"/>
      <c r="AJS81" s="181"/>
      <c r="AJT81" s="181"/>
      <c r="AJU81" s="181"/>
      <c r="AJV81" s="181"/>
      <c r="AJW81" s="181"/>
      <c r="AJX81" s="181"/>
      <c r="AJY81" s="181"/>
      <c r="AJZ81" s="181"/>
      <c r="AKA81" s="181"/>
      <c r="AKB81" s="181"/>
      <c r="AKC81" s="181"/>
      <c r="AKD81" s="181"/>
      <c r="AKE81" s="181"/>
      <c r="AKF81" s="181"/>
      <c r="AKG81" s="181"/>
      <c r="AKH81" s="181"/>
      <c r="AKI81" s="181"/>
      <c r="AKJ81" s="181"/>
      <c r="AKK81" s="181"/>
      <c r="AKL81" s="181"/>
      <c r="AKM81" s="181"/>
      <c r="AKN81" s="181"/>
      <c r="AKO81" s="181"/>
      <c r="AKP81" s="181"/>
      <c r="AKQ81" s="181"/>
      <c r="AKR81" s="181"/>
      <c r="AKS81" s="181"/>
      <c r="AKT81" s="181"/>
      <c r="AKU81" s="181"/>
      <c r="AKV81" s="181"/>
      <c r="AKW81" s="181"/>
      <c r="AKX81" s="181"/>
      <c r="AKY81" s="181"/>
      <c r="AKZ81" s="181"/>
      <c r="ALA81" s="181"/>
      <c r="ALB81" s="181"/>
      <c r="ALC81" s="181"/>
      <c r="ALD81" s="181"/>
      <c r="ALE81" s="181"/>
      <c r="ALF81" s="181"/>
      <c r="ALG81" s="181"/>
      <c r="ALH81" s="181"/>
      <c r="ALI81" s="181"/>
      <c r="ALJ81" s="181"/>
      <c r="ALK81" s="181"/>
      <c r="ALL81" s="181"/>
      <c r="ALM81" s="181"/>
      <c r="ALN81" s="181"/>
      <c r="ALO81" s="181"/>
      <c r="ALP81" s="181"/>
      <c r="ALQ81" s="181"/>
      <c r="ALR81" s="181"/>
      <c r="ALS81" s="181"/>
      <c r="ALT81" s="181"/>
      <c r="ALU81" s="181"/>
      <c r="ALV81" s="181"/>
      <c r="ALW81" s="181"/>
      <c r="ALX81" s="181"/>
      <c r="ALY81" s="181"/>
      <c r="ALZ81" s="181"/>
      <c r="AMA81" s="181"/>
      <c r="AMB81" s="181"/>
      <c r="AMC81" s="181"/>
      <c r="AMD81" s="181"/>
      <c r="AME81" s="181"/>
      <c r="AMF81" s="181"/>
      <c r="AMG81" s="181"/>
      <c r="AMH81" s="181"/>
      <c r="AMI81" s="181"/>
      <c r="AMJ81" s="181"/>
      <c r="AMK81" s="181"/>
      <c r="AML81" s="181"/>
      <c r="AMM81" s="181"/>
      <c r="AMN81" s="181"/>
      <c r="AMO81" s="181"/>
      <c r="AMP81" s="181"/>
      <c r="AMQ81" s="181"/>
      <c r="AMR81" s="181"/>
      <c r="AMS81" s="181"/>
      <c r="AMT81" s="181"/>
      <c r="AMU81" s="181"/>
      <c r="AMV81" s="181"/>
      <c r="AMW81" s="181"/>
      <c r="AMX81" s="181"/>
      <c r="AMY81" s="181"/>
      <c r="AMZ81" s="181"/>
      <c r="ANA81" s="181"/>
      <c r="ANB81" s="181"/>
      <c r="ANC81" s="181"/>
      <c r="AND81" s="181"/>
      <c r="ANE81" s="181"/>
      <c r="ANF81" s="181"/>
      <c r="ANG81" s="181"/>
      <c r="ANH81" s="181"/>
      <c r="ANI81" s="181"/>
      <c r="ANJ81" s="181"/>
      <c r="ANK81" s="181"/>
      <c r="ANL81" s="181"/>
      <c r="ANM81" s="181"/>
      <c r="ANN81" s="181"/>
      <c r="ANO81" s="181"/>
      <c r="ANP81" s="181"/>
      <c r="ANQ81" s="181"/>
      <c r="ANR81" s="181"/>
      <c r="ANS81" s="181"/>
      <c r="ANT81" s="181"/>
      <c r="ANU81" s="181"/>
      <c r="ANV81" s="181"/>
      <c r="ANW81" s="181"/>
      <c r="ANX81" s="181"/>
      <c r="ANY81" s="181"/>
      <c r="ANZ81" s="181"/>
      <c r="AOA81" s="181"/>
      <c r="AOB81" s="181"/>
      <c r="AOC81" s="181"/>
      <c r="AOD81" s="181"/>
      <c r="AOE81" s="181"/>
      <c r="AOF81" s="181"/>
      <c r="AOG81" s="181"/>
      <c r="AOH81" s="181"/>
      <c r="AOI81" s="181"/>
      <c r="AOJ81" s="181"/>
      <c r="AOK81" s="181"/>
      <c r="AOL81" s="181"/>
      <c r="AOM81" s="181"/>
      <c r="AON81" s="181"/>
      <c r="AOO81" s="181"/>
      <c r="AOP81" s="181"/>
      <c r="AOQ81" s="181"/>
      <c r="AOR81" s="181"/>
      <c r="AOS81" s="181"/>
      <c r="AOT81" s="181"/>
      <c r="AOU81" s="181"/>
      <c r="AOV81" s="181"/>
      <c r="AOW81" s="181"/>
      <c r="AOX81" s="181"/>
      <c r="AOY81" s="181"/>
      <c r="AOZ81" s="181"/>
      <c r="APA81" s="181"/>
      <c r="APB81" s="181"/>
      <c r="APC81" s="181"/>
      <c r="APD81" s="181"/>
      <c r="APE81" s="181"/>
      <c r="APF81" s="181"/>
      <c r="APG81" s="181"/>
      <c r="APH81" s="181"/>
      <c r="API81" s="181"/>
      <c r="APJ81" s="181"/>
      <c r="APK81" s="181"/>
      <c r="APL81" s="181"/>
      <c r="APM81" s="181"/>
      <c r="APN81" s="181"/>
      <c r="APO81" s="181"/>
      <c r="APP81" s="181"/>
      <c r="APQ81" s="181"/>
      <c r="APR81" s="181"/>
      <c r="APS81" s="181"/>
      <c r="APT81" s="181"/>
      <c r="APU81" s="181"/>
      <c r="APV81" s="181"/>
      <c r="APW81" s="181"/>
      <c r="APX81" s="181"/>
      <c r="APY81" s="181"/>
      <c r="APZ81" s="181"/>
      <c r="AQA81" s="181"/>
      <c r="AQB81" s="181"/>
      <c r="AQC81" s="181"/>
      <c r="AQD81" s="181"/>
      <c r="AQE81" s="181"/>
      <c r="AQF81" s="181"/>
      <c r="AQG81" s="181"/>
      <c r="AQH81" s="181"/>
      <c r="AQI81" s="181"/>
      <c r="AQJ81" s="181"/>
      <c r="AQK81" s="181"/>
      <c r="AQL81" s="181"/>
      <c r="AQM81" s="181"/>
      <c r="AQN81" s="181"/>
      <c r="AQO81" s="181"/>
      <c r="AQP81" s="181"/>
      <c r="AQQ81" s="181"/>
      <c r="AQR81" s="181"/>
      <c r="AQS81" s="181"/>
      <c r="AQT81" s="181"/>
      <c r="AQU81" s="181"/>
      <c r="AQV81" s="181"/>
      <c r="AQW81" s="181"/>
      <c r="AQX81" s="181"/>
      <c r="AQY81" s="181"/>
      <c r="AQZ81" s="181"/>
      <c r="ARA81" s="181"/>
      <c r="ARB81" s="181"/>
      <c r="ARC81" s="181"/>
      <c r="ARD81" s="181"/>
      <c r="ARE81" s="181"/>
      <c r="ARF81" s="181"/>
      <c r="ARG81" s="181"/>
      <c r="ARH81" s="181"/>
      <c r="ARI81" s="181"/>
      <c r="ARJ81" s="181"/>
      <c r="ARK81" s="181"/>
      <c r="ARL81" s="181"/>
      <c r="ARM81" s="181"/>
      <c r="ARN81" s="181"/>
      <c r="ARO81" s="181"/>
      <c r="ARP81" s="181"/>
      <c r="ARQ81" s="181"/>
      <c r="ARR81" s="181"/>
      <c r="ARS81" s="181"/>
      <c r="ART81" s="181"/>
      <c r="ARU81" s="181"/>
      <c r="ARV81" s="181"/>
      <c r="ARW81" s="181"/>
      <c r="ARX81" s="181"/>
      <c r="ARY81" s="181"/>
      <c r="ARZ81" s="181"/>
      <c r="ASA81" s="181"/>
      <c r="ASB81" s="181"/>
      <c r="ASC81" s="181"/>
      <c r="ASD81" s="181"/>
      <c r="ASE81" s="181"/>
      <c r="ASF81" s="181"/>
      <c r="ASG81" s="181"/>
      <c r="ASH81" s="181"/>
      <c r="ASI81" s="181"/>
      <c r="ASJ81" s="181"/>
      <c r="ASK81" s="181"/>
      <c r="ASL81" s="181"/>
      <c r="ASM81" s="181"/>
      <c r="ASN81" s="181"/>
      <c r="ASO81" s="181"/>
      <c r="ASP81" s="181"/>
      <c r="ASQ81" s="181"/>
      <c r="ASR81" s="181"/>
      <c r="ASS81" s="181"/>
      <c r="AST81" s="181"/>
      <c r="ASU81" s="181"/>
      <c r="ASV81" s="181"/>
      <c r="ASW81" s="181"/>
      <c r="ASX81" s="181"/>
      <c r="ASY81" s="181"/>
      <c r="ASZ81" s="181"/>
      <c r="ATA81" s="181"/>
      <c r="ATB81" s="181"/>
      <c r="ATC81" s="181"/>
      <c r="ATD81" s="181"/>
      <c r="ATE81" s="181"/>
      <c r="ATF81" s="181"/>
      <c r="ATG81" s="181"/>
      <c r="ATH81" s="181"/>
      <c r="ATI81" s="181"/>
      <c r="ATJ81" s="181"/>
      <c r="ATK81" s="181"/>
      <c r="ATL81" s="181"/>
      <c r="ATM81" s="181"/>
      <c r="ATN81" s="181"/>
      <c r="ATO81" s="181"/>
      <c r="ATP81" s="181"/>
      <c r="ATQ81" s="181"/>
      <c r="ATR81" s="181"/>
      <c r="ATS81" s="181"/>
      <c r="ATT81" s="181"/>
      <c r="ATU81" s="181"/>
      <c r="ATV81" s="181"/>
      <c r="ATW81" s="181"/>
      <c r="ATX81" s="181"/>
      <c r="ATY81" s="181"/>
      <c r="ATZ81" s="181"/>
      <c r="AUA81" s="181"/>
      <c r="AUB81" s="181"/>
      <c r="AUC81" s="181"/>
      <c r="AUD81" s="181"/>
      <c r="AUE81" s="181"/>
      <c r="AUF81" s="181"/>
      <c r="AUG81" s="181"/>
      <c r="AUH81" s="181"/>
      <c r="AUI81" s="181"/>
      <c r="AUJ81" s="181"/>
      <c r="AUK81" s="181"/>
      <c r="AUL81" s="181"/>
      <c r="AUM81" s="181"/>
      <c r="AUN81" s="181"/>
      <c r="AUO81" s="181"/>
      <c r="AUP81" s="181"/>
      <c r="AUQ81" s="181"/>
      <c r="AUR81" s="181"/>
      <c r="AUS81" s="181"/>
      <c r="AUT81" s="181"/>
      <c r="AUU81" s="181"/>
      <c r="AUV81" s="181"/>
      <c r="AUW81" s="181"/>
      <c r="AUX81" s="181"/>
      <c r="AUY81" s="181"/>
      <c r="AUZ81" s="181"/>
      <c r="AVA81" s="181"/>
      <c r="AVB81" s="181"/>
      <c r="AVC81" s="181"/>
      <c r="AVD81" s="181"/>
      <c r="AVE81" s="181"/>
      <c r="AVF81" s="181"/>
      <c r="AVG81" s="181"/>
      <c r="AVH81" s="181"/>
      <c r="AVI81" s="181"/>
      <c r="AVJ81" s="181"/>
      <c r="AVK81" s="181"/>
      <c r="AVL81" s="181"/>
      <c r="AVM81" s="181"/>
      <c r="AVN81" s="181"/>
      <c r="AVO81" s="181"/>
      <c r="AVP81" s="181"/>
      <c r="AVQ81" s="181"/>
      <c r="AVR81" s="181"/>
      <c r="AVS81" s="181"/>
      <c r="AVT81" s="181"/>
      <c r="AVU81" s="181"/>
      <c r="AVV81" s="181"/>
      <c r="AVW81" s="181"/>
      <c r="AVX81" s="181"/>
      <c r="AVY81" s="181"/>
      <c r="AVZ81" s="181"/>
      <c r="AWA81" s="181"/>
      <c r="AWB81" s="181"/>
      <c r="AWC81" s="181"/>
      <c r="AWD81" s="181"/>
      <c r="AWE81" s="181"/>
      <c r="AWF81" s="181"/>
      <c r="AWG81" s="181"/>
      <c r="AWH81" s="181"/>
      <c r="AWI81" s="181"/>
      <c r="AWJ81" s="181"/>
      <c r="AWK81" s="181"/>
      <c r="AWL81" s="181"/>
      <c r="AWM81" s="181"/>
      <c r="AWN81" s="181"/>
      <c r="AWO81" s="181"/>
      <c r="AWP81" s="181"/>
      <c r="AWQ81" s="181"/>
      <c r="AWR81" s="181"/>
      <c r="AWS81" s="181"/>
      <c r="AWT81" s="181"/>
      <c r="AWU81" s="181"/>
      <c r="AWV81" s="181"/>
      <c r="AWW81" s="181"/>
      <c r="AWX81" s="181"/>
      <c r="AWY81" s="181"/>
      <c r="AWZ81" s="181"/>
      <c r="AXA81" s="181"/>
      <c r="AXB81" s="181"/>
      <c r="AXC81" s="181"/>
      <c r="AXD81" s="181"/>
      <c r="AXE81" s="181"/>
      <c r="AXF81" s="181"/>
      <c r="AXG81" s="181"/>
      <c r="AXH81" s="181"/>
      <c r="AXI81" s="181"/>
      <c r="AXJ81" s="181"/>
      <c r="AXK81" s="181"/>
      <c r="AXL81" s="181"/>
      <c r="AXM81" s="181"/>
      <c r="AXN81" s="181"/>
      <c r="AXO81" s="181"/>
      <c r="AXP81" s="181"/>
      <c r="AXQ81" s="181"/>
      <c r="AXR81" s="181"/>
      <c r="AXS81" s="181"/>
      <c r="AXT81" s="181"/>
      <c r="AXU81" s="181"/>
      <c r="AXV81" s="181"/>
      <c r="AXW81" s="181"/>
      <c r="AXX81" s="181"/>
      <c r="AXY81" s="181"/>
      <c r="AXZ81" s="181"/>
      <c r="AYA81" s="181"/>
      <c r="AYB81" s="181"/>
      <c r="AYC81" s="181"/>
      <c r="AYD81" s="181"/>
      <c r="AYE81" s="181"/>
      <c r="AYF81" s="181"/>
      <c r="AYG81" s="181"/>
      <c r="AYH81" s="181"/>
      <c r="AYI81" s="181"/>
      <c r="AYJ81" s="181"/>
      <c r="AYK81" s="181"/>
      <c r="AYL81" s="181"/>
      <c r="AYM81" s="181"/>
      <c r="AYN81" s="181"/>
      <c r="AYO81" s="181"/>
      <c r="AYP81" s="181"/>
      <c r="AYQ81" s="181"/>
      <c r="AYR81" s="181"/>
      <c r="AYS81" s="181"/>
      <c r="AYT81" s="181"/>
      <c r="AYU81" s="181"/>
      <c r="AYV81" s="181"/>
      <c r="AYW81" s="181"/>
      <c r="AYX81" s="181"/>
      <c r="AYY81" s="181"/>
      <c r="AYZ81" s="181"/>
      <c r="AZA81" s="181"/>
      <c r="AZB81" s="181"/>
      <c r="AZC81" s="181"/>
      <c r="AZD81" s="181"/>
      <c r="AZE81" s="181"/>
      <c r="AZF81" s="181"/>
      <c r="AZG81" s="181"/>
      <c r="AZH81" s="181"/>
      <c r="AZI81" s="181"/>
      <c r="AZJ81" s="181"/>
      <c r="AZK81" s="181"/>
      <c r="AZL81" s="181"/>
      <c r="AZM81" s="181"/>
      <c r="AZN81" s="181"/>
      <c r="AZO81" s="181"/>
      <c r="AZP81" s="181"/>
      <c r="AZQ81" s="181"/>
      <c r="AZR81" s="181"/>
      <c r="AZS81" s="181"/>
      <c r="AZT81" s="181"/>
      <c r="AZU81" s="181"/>
      <c r="AZV81" s="181"/>
      <c r="AZW81" s="181"/>
      <c r="AZX81" s="181"/>
      <c r="AZY81" s="181"/>
      <c r="AZZ81" s="181"/>
      <c r="BAA81" s="181"/>
      <c r="BAB81" s="181"/>
      <c r="BAC81" s="181"/>
      <c r="BAD81" s="181"/>
      <c r="BAE81" s="181"/>
      <c r="BAF81" s="181"/>
      <c r="BAG81" s="181"/>
      <c r="BAH81" s="181"/>
      <c r="BAI81" s="181"/>
      <c r="BAJ81" s="181"/>
      <c r="BAK81" s="181"/>
      <c r="BAL81" s="181"/>
      <c r="BAM81" s="181"/>
      <c r="BAN81" s="181"/>
      <c r="BAO81" s="181"/>
      <c r="BAP81" s="181"/>
      <c r="BAQ81" s="181"/>
      <c r="BAR81" s="181"/>
      <c r="BAS81" s="181"/>
      <c r="BAT81" s="181"/>
      <c r="BAU81" s="181"/>
      <c r="BAV81" s="181"/>
      <c r="BAW81" s="181"/>
      <c r="BAX81" s="181"/>
      <c r="BAY81" s="181"/>
      <c r="BAZ81" s="181"/>
      <c r="BBA81" s="181"/>
      <c r="BBB81" s="181"/>
      <c r="BBC81" s="181"/>
      <c r="BBD81" s="181"/>
      <c r="BBE81" s="181"/>
      <c r="BBF81" s="181"/>
      <c r="BBG81" s="181"/>
      <c r="BBH81" s="181"/>
      <c r="BBI81" s="181"/>
      <c r="BBJ81" s="181"/>
      <c r="BBK81" s="181"/>
      <c r="BBL81" s="181"/>
      <c r="BBM81" s="181"/>
      <c r="BBN81" s="181"/>
      <c r="BBO81" s="181"/>
      <c r="BBP81" s="181"/>
      <c r="BBQ81" s="181"/>
      <c r="BBR81" s="181"/>
      <c r="BBS81" s="181"/>
      <c r="BBT81" s="181"/>
      <c r="BBU81" s="181"/>
      <c r="BBV81" s="181"/>
      <c r="BBW81" s="181"/>
      <c r="BBX81" s="181"/>
      <c r="BBY81" s="181"/>
      <c r="BBZ81" s="181"/>
      <c r="BCA81" s="181"/>
      <c r="BCB81" s="181"/>
      <c r="BCC81" s="181"/>
      <c r="BCD81" s="181"/>
      <c r="BCE81" s="181"/>
      <c r="BCF81" s="181"/>
      <c r="BCG81" s="181"/>
      <c r="BCH81" s="181"/>
      <c r="BCI81" s="181"/>
      <c r="BCJ81" s="181"/>
      <c r="BCK81" s="181"/>
      <c r="BCL81" s="181"/>
      <c r="BCM81" s="181"/>
      <c r="BCN81" s="181"/>
      <c r="BCO81" s="181"/>
      <c r="BCP81" s="181"/>
      <c r="BCQ81" s="181"/>
      <c r="BCR81" s="181"/>
      <c r="BCS81" s="181"/>
      <c r="BCT81" s="181"/>
      <c r="BCU81" s="181"/>
      <c r="BCV81" s="181"/>
      <c r="BCW81" s="181"/>
      <c r="BCX81" s="181"/>
      <c r="BCY81" s="181"/>
      <c r="BCZ81" s="181"/>
      <c r="BDA81" s="181"/>
      <c r="BDB81" s="181"/>
      <c r="BDC81" s="181"/>
      <c r="BDD81" s="181"/>
      <c r="BDE81" s="181"/>
      <c r="BDF81" s="181"/>
      <c r="BDG81" s="181"/>
      <c r="BDH81" s="181"/>
      <c r="BDI81" s="181"/>
      <c r="BDJ81" s="181"/>
      <c r="BDK81" s="181"/>
      <c r="BDL81" s="181"/>
      <c r="BDM81" s="181"/>
      <c r="BDN81" s="181"/>
      <c r="BDO81" s="181"/>
      <c r="BDP81" s="181"/>
      <c r="BDQ81" s="181"/>
      <c r="BDR81" s="181"/>
      <c r="BDS81" s="181"/>
      <c r="BDT81" s="181"/>
      <c r="BDU81" s="181"/>
      <c r="BDV81" s="181"/>
      <c r="BDW81" s="181"/>
      <c r="BDX81" s="181"/>
      <c r="BDY81" s="181"/>
      <c r="BDZ81" s="181"/>
      <c r="BEA81" s="181"/>
      <c r="BEB81" s="181"/>
      <c r="BEC81" s="181"/>
      <c r="BED81" s="181"/>
      <c r="BEE81" s="181"/>
      <c r="BEF81" s="181"/>
      <c r="BEG81" s="181"/>
      <c r="BEH81" s="181"/>
      <c r="BEI81" s="181"/>
      <c r="BEJ81" s="181"/>
      <c r="BEK81" s="181"/>
      <c r="BEL81" s="181"/>
      <c r="BEM81" s="181"/>
      <c r="BEN81" s="181"/>
      <c r="BEO81" s="181"/>
      <c r="BEP81" s="181"/>
      <c r="BEQ81" s="181"/>
      <c r="BER81" s="181"/>
      <c r="BES81" s="181"/>
      <c r="BET81" s="181"/>
      <c r="BEU81" s="181"/>
      <c r="BEV81" s="181"/>
      <c r="BEW81" s="181"/>
      <c r="BEX81" s="181"/>
      <c r="BEY81" s="181"/>
      <c r="BEZ81" s="181"/>
      <c r="BFA81" s="181"/>
      <c r="BFB81" s="181"/>
      <c r="BFC81" s="181"/>
      <c r="BFD81" s="181"/>
      <c r="BFE81" s="181"/>
      <c r="BFF81" s="181"/>
      <c r="BFG81" s="181"/>
      <c r="BFH81" s="181"/>
      <c r="BFI81" s="181"/>
      <c r="BFJ81" s="181"/>
      <c r="BFK81" s="181"/>
      <c r="BFL81" s="181"/>
      <c r="BFM81" s="181"/>
      <c r="BFN81" s="181"/>
      <c r="BFO81" s="181"/>
      <c r="BFP81" s="181"/>
      <c r="BFQ81" s="181"/>
      <c r="BFR81" s="181"/>
      <c r="BFS81" s="181"/>
      <c r="BFT81" s="181"/>
      <c r="BFU81" s="181"/>
      <c r="BFV81" s="181"/>
      <c r="BFW81" s="181"/>
      <c r="BFX81" s="181"/>
      <c r="BFY81" s="181"/>
      <c r="BFZ81" s="181"/>
      <c r="BGA81" s="181"/>
      <c r="BGB81" s="181"/>
      <c r="BGC81" s="181"/>
      <c r="BGD81" s="181"/>
      <c r="BGE81" s="181"/>
      <c r="BGF81" s="181"/>
      <c r="BGG81" s="181"/>
      <c r="BGH81" s="181"/>
      <c r="BGI81" s="181"/>
      <c r="BGJ81" s="181"/>
      <c r="BGK81" s="181"/>
      <c r="BGL81" s="181"/>
      <c r="BGM81" s="181"/>
      <c r="BGN81" s="181"/>
      <c r="BGO81" s="181"/>
      <c r="BGP81" s="181"/>
      <c r="BGQ81" s="181"/>
      <c r="BGR81" s="181"/>
      <c r="BGS81" s="181"/>
      <c r="BGT81" s="181"/>
      <c r="BGU81" s="181"/>
      <c r="BGV81" s="181"/>
      <c r="BGW81" s="181"/>
      <c r="BGX81" s="181"/>
      <c r="BGY81" s="181"/>
      <c r="BGZ81" s="181"/>
      <c r="BHA81" s="181"/>
      <c r="BHB81" s="181"/>
      <c r="BHC81" s="181"/>
      <c r="BHD81" s="181"/>
      <c r="BHE81" s="181"/>
      <c r="BHF81" s="181"/>
      <c r="BHG81" s="181"/>
      <c r="BHH81" s="181"/>
      <c r="BHI81" s="181"/>
      <c r="BHJ81" s="181"/>
      <c r="BHK81" s="181"/>
      <c r="BHL81" s="181"/>
      <c r="BHM81" s="181"/>
      <c r="BHN81" s="181"/>
      <c r="BHO81" s="181"/>
      <c r="BHP81" s="181"/>
      <c r="BHQ81" s="181"/>
      <c r="BHR81" s="181"/>
      <c r="BHS81" s="181"/>
      <c r="BHT81" s="181"/>
      <c r="BHU81" s="181"/>
      <c r="BHV81" s="181"/>
      <c r="BHW81" s="181"/>
      <c r="BHX81" s="181"/>
      <c r="BHY81" s="181"/>
      <c r="BHZ81" s="181"/>
      <c r="BIA81" s="181"/>
      <c r="BIB81" s="181"/>
      <c r="BIC81" s="181"/>
    </row>
    <row r="82" spans="1:1589" ht="33.75" customHeight="1" x14ac:dyDescent="0.25">
      <c r="A82" s="260"/>
      <c r="B82" s="259"/>
      <c r="C82" s="149" t="s">
        <v>32</v>
      </c>
      <c r="D82" s="113">
        <v>403.18</v>
      </c>
      <c r="E82" s="113">
        <v>403.18</v>
      </c>
      <c r="F82" s="113">
        <v>403.18</v>
      </c>
      <c r="G82" s="167"/>
      <c r="H82" s="168"/>
      <c r="I82" s="168"/>
      <c r="J82" s="168"/>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1"/>
      <c r="AN82" s="181"/>
      <c r="AO82" s="181"/>
      <c r="AP82" s="181"/>
      <c r="AQ82" s="181"/>
      <c r="AR82" s="181"/>
      <c r="AS82" s="181"/>
      <c r="AT82" s="181"/>
      <c r="AU82" s="181"/>
      <c r="AV82" s="181"/>
      <c r="AW82" s="181"/>
      <c r="AX82" s="181"/>
      <c r="AY82" s="181"/>
      <c r="AZ82" s="181"/>
      <c r="BA82" s="181"/>
      <c r="BB82" s="181"/>
      <c r="BC82" s="181"/>
      <c r="BD82" s="181"/>
      <c r="BE82" s="181"/>
      <c r="BF82" s="181"/>
      <c r="BG82" s="181"/>
      <c r="BH82" s="181"/>
      <c r="BI82" s="181"/>
      <c r="BJ82" s="181"/>
      <c r="BK82" s="181"/>
      <c r="BL82" s="181"/>
      <c r="BM82" s="181"/>
      <c r="BN82" s="181"/>
      <c r="BO82" s="181"/>
      <c r="BP82" s="181"/>
      <c r="BQ82" s="181"/>
      <c r="BR82" s="181"/>
      <c r="BS82" s="181"/>
      <c r="BT82" s="181"/>
      <c r="BU82" s="181"/>
      <c r="BV82" s="181"/>
      <c r="BW82" s="181"/>
      <c r="BX82" s="181"/>
      <c r="BY82" s="181"/>
      <c r="BZ82" s="181"/>
      <c r="CA82" s="181"/>
      <c r="CB82" s="181"/>
      <c r="CC82" s="181"/>
      <c r="CD82" s="181"/>
      <c r="CE82" s="181"/>
      <c r="CF82" s="181"/>
      <c r="CG82" s="181"/>
      <c r="CH82" s="181"/>
      <c r="CI82" s="181"/>
      <c r="CJ82" s="181"/>
      <c r="CK82" s="181"/>
      <c r="CL82" s="181"/>
      <c r="CM82" s="181"/>
      <c r="CN82" s="181"/>
      <c r="CO82" s="181"/>
      <c r="CP82" s="181"/>
      <c r="CQ82" s="181"/>
      <c r="CR82" s="181"/>
      <c r="CS82" s="181"/>
      <c r="CT82" s="181"/>
      <c r="CU82" s="181"/>
      <c r="CV82" s="181"/>
      <c r="CW82" s="181"/>
      <c r="CX82" s="181"/>
      <c r="CY82" s="181"/>
      <c r="CZ82" s="181"/>
      <c r="DA82" s="181"/>
      <c r="DB82" s="181"/>
      <c r="DC82" s="181"/>
      <c r="DD82" s="181"/>
      <c r="DE82" s="181"/>
      <c r="DF82" s="181"/>
      <c r="DG82" s="181"/>
      <c r="DH82" s="181"/>
      <c r="DI82" s="181"/>
      <c r="DJ82" s="181"/>
      <c r="DK82" s="181"/>
      <c r="DL82" s="181"/>
      <c r="DM82" s="181"/>
      <c r="DN82" s="181"/>
      <c r="DO82" s="181"/>
      <c r="DP82" s="181"/>
      <c r="DQ82" s="181"/>
      <c r="DR82" s="181"/>
      <c r="DS82" s="181"/>
      <c r="DT82" s="181"/>
      <c r="DU82" s="181"/>
      <c r="DV82" s="181"/>
      <c r="DW82" s="181"/>
      <c r="DX82" s="181"/>
      <c r="DY82" s="181"/>
      <c r="DZ82" s="181"/>
      <c r="EA82" s="181"/>
      <c r="EB82" s="181"/>
      <c r="EC82" s="181"/>
      <c r="ED82" s="181"/>
      <c r="EE82" s="181"/>
      <c r="EF82" s="181"/>
      <c r="EG82" s="181"/>
      <c r="EH82" s="181"/>
      <c r="EI82" s="181"/>
      <c r="EJ82" s="181"/>
      <c r="EK82" s="181"/>
      <c r="EL82" s="181"/>
      <c r="EM82" s="181"/>
      <c r="EN82" s="181"/>
      <c r="EO82" s="181"/>
      <c r="EP82" s="181"/>
      <c r="EQ82" s="181"/>
      <c r="ER82" s="181"/>
      <c r="ES82" s="181"/>
      <c r="ET82" s="181"/>
      <c r="EU82" s="181"/>
      <c r="EV82" s="181"/>
      <c r="EW82" s="181"/>
      <c r="EX82" s="181"/>
      <c r="EY82" s="181"/>
      <c r="EZ82" s="181"/>
      <c r="FA82" s="181"/>
      <c r="FB82" s="181"/>
      <c r="FC82" s="181"/>
      <c r="FD82" s="181"/>
      <c r="FE82" s="181"/>
      <c r="FF82" s="181"/>
      <c r="FG82" s="181"/>
      <c r="FH82" s="181"/>
      <c r="FI82" s="181"/>
      <c r="FJ82" s="181"/>
      <c r="FK82" s="181"/>
      <c r="FL82" s="181"/>
      <c r="FM82" s="181"/>
      <c r="FN82" s="181"/>
      <c r="FO82" s="181"/>
      <c r="FP82" s="181"/>
      <c r="FQ82" s="181"/>
      <c r="FR82" s="181"/>
      <c r="FS82" s="181"/>
      <c r="FT82" s="181"/>
      <c r="FU82" s="181"/>
      <c r="FV82" s="181"/>
      <c r="FW82" s="181"/>
      <c r="FX82" s="181"/>
      <c r="FY82" s="181"/>
      <c r="FZ82" s="181"/>
      <c r="GA82" s="181"/>
      <c r="GB82" s="181"/>
      <c r="GC82" s="181"/>
      <c r="GD82" s="181"/>
      <c r="GE82" s="181"/>
      <c r="GF82" s="181"/>
      <c r="GG82" s="181"/>
      <c r="GH82" s="181"/>
      <c r="GI82" s="181"/>
      <c r="GJ82" s="181"/>
      <c r="GK82" s="181"/>
      <c r="GL82" s="181"/>
      <c r="GM82" s="181"/>
      <c r="GN82" s="181"/>
      <c r="GO82" s="181"/>
      <c r="GP82" s="181"/>
      <c r="GQ82" s="181"/>
      <c r="GR82" s="181"/>
      <c r="GS82" s="181"/>
      <c r="GT82" s="181"/>
      <c r="GU82" s="181"/>
      <c r="GV82" s="181"/>
      <c r="GW82" s="181"/>
      <c r="GX82" s="181"/>
      <c r="GY82" s="181"/>
      <c r="GZ82" s="181"/>
      <c r="HA82" s="181"/>
      <c r="HB82" s="181"/>
      <c r="HC82" s="181"/>
      <c r="HD82" s="181"/>
      <c r="HE82" s="181"/>
      <c r="HF82" s="181"/>
      <c r="HG82" s="181"/>
      <c r="HH82" s="181"/>
      <c r="HI82" s="181"/>
      <c r="HJ82" s="181"/>
      <c r="HK82" s="181"/>
      <c r="HL82" s="181"/>
      <c r="HM82" s="181"/>
      <c r="HN82" s="181"/>
      <c r="HO82" s="181"/>
      <c r="HP82" s="181"/>
      <c r="HQ82" s="181"/>
      <c r="HR82" s="181"/>
      <c r="HS82" s="181"/>
      <c r="HT82" s="181"/>
      <c r="HU82" s="181"/>
      <c r="HV82" s="181"/>
      <c r="HW82" s="181"/>
      <c r="HX82" s="181"/>
      <c r="HY82" s="181"/>
      <c r="HZ82" s="181"/>
      <c r="IA82" s="181"/>
      <c r="IB82" s="181"/>
      <c r="IC82" s="181"/>
      <c r="ID82" s="181"/>
      <c r="IE82" s="181"/>
      <c r="IF82" s="181"/>
      <c r="IG82" s="181"/>
      <c r="IH82" s="181"/>
      <c r="II82" s="181"/>
      <c r="IJ82" s="181"/>
      <c r="IK82" s="181"/>
      <c r="IL82" s="181"/>
      <c r="IM82" s="181"/>
      <c r="IN82" s="181"/>
      <c r="IO82" s="181"/>
      <c r="IP82" s="181"/>
      <c r="IQ82" s="181"/>
      <c r="IR82" s="181"/>
      <c r="IS82" s="181"/>
      <c r="IT82" s="181"/>
      <c r="IU82" s="181"/>
      <c r="IV82" s="181"/>
      <c r="IW82" s="181"/>
      <c r="IX82" s="181"/>
      <c r="IY82" s="181"/>
      <c r="IZ82" s="181"/>
      <c r="JA82" s="181"/>
      <c r="JB82" s="181"/>
      <c r="JC82" s="181"/>
      <c r="JD82" s="181"/>
      <c r="JE82" s="181"/>
      <c r="JF82" s="181"/>
      <c r="JG82" s="181"/>
      <c r="JH82" s="181"/>
      <c r="JI82" s="181"/>
      <c r="JJ82" s="181"/>
      <c r="JK82" s="181"/>
      <c r="JL82" s="181"/>
      <c r="JM82" s="181"/>
      <c r="JN82" s="181"/>
      <c r="JO82" s="181"/>
      <c r="JP82" s="181"/>
      <c r="JQ82" s="181"/>
      <c r="JR82" s="181"/>
      <c r="JS82" s="181"/>
      <c r="JT82" s="181"/>
      <c r="JU82" s="181"/>
      <c r="JV82" s="181"/>
      <c r="JW82" s="181"/>
      <c r="JX82" s="181"/>
      <c r="JY82" s="181"/>
      <c r="JZ82" s="181"/>
      <c r="KA82" s="181"/>
      <c r="KB82" s="181"/>
      <c r="KC82" s="181"/>
      <c r="KD82" s="181"/>
      <c r="KE82" s="181"/>
      <c r="KF82" s="181"/>
      <c r="KG82" s="181"/>
      <c r="KH82" s="181"/>
      <c r="KI82" s="181"/>
      <c r="KJ82" s="181"/>
      <c r="KK82" s="181"/>
      <c r="KL82" s="181"/>
      <c r="KM82" s="181"/>
      <c r="KN82" s="181"/>
      <c r="KO82" s="181"/>
      <c r="KP82" s="181"/>
      <c r="KQ82" s="181"/>
      <c r="KR82" s="181"/>
      <c r="KS82" s="181"/>
      <c r="KT82" s="181"/>
      <c r="KU82" s="181"/>
      <c r="KV82" s="181"/>
      <c r="KW82" s="181"/>
      <c r="KX82" s="181"/>
      <c r="KY82" s="181"/>
      <c r="KZ82" s="181"/>
      <c r="LA82" s="181"/>
      <c r="LB82" s="181"/>
      <c r="LC82" s="181"/>
      <c r="LD82" s="181"/>
      <c r="LE82" s="181"/>
      <c r="LF82" s="181"/>
      <c r="LG82" s="181"/>
      <c r="LH82" s="181"/>
      <c r="LI82" s="181"/>
      <c r="LJ82" s="181"/>
      <c r="LK82" s="181"/>
      <c r="LL82" s="181"/>
      <c r="LM82" s="181"/>
      <c r="LN82" s="181"/>
      <c r="LO82" s="181"/>
      <c r="LP82" s="181"/>
      <c r="LQ82" s="181"/>
      <c r="LR82" s="181"/>
      <c r="LS82" s="181"/>
      <c r="LT82" s="181"/>
      <c r="LU82" s="181"/>
      <c r="LV82" s="181"/>
      <c r="LW82" s="181"/>
      <c r="LX82" s="181"/>
      <c r="LY82" s="181"/>
      <c r="LZ82" s="181"/>
      <c r="MA82" s="181"/>
      <c r="MB82" s="181"/>
      <c r="MC82" s="181"/>
      <c r="MD82" s="181"/>
      <c r="ME82" s="181"/>
      <c r="MF82" s="181"/>
      <c r="MG82" s="181"/>
      <c r="MH82" s="181"/>
      <c r="MI82" s="181"/>
      <c r="MJ82" s="181"/>
      <c r="MK82" s="181"/>
      <c r="ML82" s="181"/>
      <c r="MM82" s="181"/>
      <c r="MN82" s="181"/>
      <c r="MO82" s="181"/>
      <c r="MP82" s="181"/>
      <c r="MQ82" s="181"/>
      <c r="MR82" s="181"/>
      <c r="MS82" s="181"/>
      <c r="MT82" s="181"/>
      <c r="MU82" s="181"/>
      <c r="MV82" s="181"/>
      <c r="MW82" s="181"/>
      <c r="MX82" s="181"/>
      <c r="MY82" s="181"/>
      <c r="MZ82" s="181"/>
      <c r="NA82" s="181"/>
      <c r="NB82" s="181"/>
      <c r="NC82" s="181"/>
      <c r="ND82" s="181"/>
      <c r="NE82" s="181"/>
      <c r="NF82" s="181"/>
      <c r="NG82" s="181"/>
      <c r="NH82" s="181"/>
      <c r="NI82" s="181"/>
      <c r="NJ82" s="181"/>
      <c r="NK82" s="181"/>
      <c r="NL82" s="181"/>
      <c r="NM82" s="181"/>
      <c r="NN82" s="181"/>
      <c r="NO82" s="181"/>
      <c r="NP82" s="181"/>
      <c r="NQ82" s="181"/>
      <c r="NR82" s="181"/>
      <c r="NS82" s="181"/>
      <c r="NT82" s="181"/>
      <c r="NU82" s="181"/>
      <c r="NV82" s="181"/>
      <c r="NW82" s="181"/>
      <c r="NX82" s="181"/>
      <c r="NY82" s="181"/>
      <c r="NZ82" s="181"/>
      <c r="OA82" s="181"/>
      <c r="OB82" s="181"/>
      <c r="OC82" s="181"/>
      <c r="OD82" s="181"/>
      <c r="OE82" s="181"/>
      <c r="OF82" s="181"/>
      <c r="OG82" s="181"/>
      <c r="OH82" s="181"/>
      <c r="OI82" s="181"/>
      <c r="OJ82" s="181"/>
      <c r="OK82" s="181"/>
      <c r="OL82" s="181"/>
      <c r="OM82" s="181"/>
      <c r="ON82" s="181"/>
      <c r="OO82" s="181"/>
      <c r="OP82" s="181"/>
      <c r="OQ82" s="181"/>
      <c r="OR82" s="181"/>
      <c r="OS82" s="181"/>
      <c r="OT82" s="181"/>
      <c r="OU82" s="181"/>
      <c r="OV82" s="181"/>
      <c r="OW82" s="181"/>
      <c r="OX82" s="181"/>
      <c r="OY82" s="181"/>
      <c r="OZ82" s="181"/>
      <c r="PA82" s="181"/>
      <c r="PB82" s="181"/>
      <c r="PC82" s="181"/>
      <c r="PD82" s="181"/>
      <c r="PE82" s="181"/>
      <c r="PF82" s="181"/>
      <c r="PG82" s="181"/>
      <c r="PH82" s="181"/>
      <c r="PI82" s="181"/>
      <c r="PJ82" s="181"/>
      <c r="PK82" s="181"/>
      <c r="PL82" s="181"/>
      <c r="PM82" s="181"/>
      <c r="PN82" s="181"/>
      <c r="PO82" s="181"/>
      <c r="PP82" s="181"/>
      <c r="PQ82" s="181"/>
      <c r="PR82" s="181"/>
      <c r="PS82" s="181"/>
      <c r="PT82" s="181"/>
      <c r="PU82" s="181"/>
      <c r="PV82" s="181"/>
      <c r="PW82" s="181"/>
      <c r="PX82" s="181"/>
      <c r="PY82" s="181"/>
      <c r="PZ82" s="181"/>
      <c r="QA82" s="181"/>
      <c r="QB82" s="181"/>
      <c r="QC82" s="181"/>
      <c r="QD82" s="181"/>
      <c r="QE82" s="181"/>
      <c r="QF82" s="181"/>
      <c r="QG82" s="181"/>
      <c r="QH82" s="181"/>
      <c r="QI82" s="181"/>
      <c r="QJ82" s="181"/>
      <c r="QK82" s="181"/>
      <c r="QL82" s="181"/>
      <c r="QM82" s="181"/>
      <c r="QN82" s="181"/>
      <c r="QO82" s="181"/>
      <c r="QP82" s="181"/>
      <c r="QQ82" s="181"/>
      <c r="QR82" s="181"/>
      <c r="QS82" s="181"/>
      <c r="QT82" s="181"/>
      <c r="QU82" s="181"/>
      <c r="QV82" s="181"/>
      <c r="QW82" s="181"/>
      <c r="QX82" s="181"/>
      <c r="QY82" s="181"/>
      <c r="QZ82" s="181"/>
      <c r="RA82" s="181"/>
      <c r="RB82" s="181"/>
      <c r="RC82" s="181"/>
      <c r="RD82" s="181"/>
      <c r="RE82" s="181"/>
      <c r="RF82" s="181"/>
      <c r="RG82" s="181"/>
      <c r="RH82" s="181"/>
      <c r="RI82" s="181"/>
      <c r="RJ82" s="181"/>
      <c r="RK82" s="181"/>
      <c r="RL82" s="181"/>
      <c r="RM82" s="181"/>
      <c r="RN82" s="181"/>
      <c r="RO82" s="181"/>
      <c r="RP82" s="181"/>
      <c r="RQ82" s="181"/>
      <c r="RR82" s="181"/>
      <c r="RS82" s="181"/>
      <c r="RT82" s="181"/>
      <c r="RU82" s="181"/>
      <c r="RV82" s="181"/>
      <c r="RW82" s="181"/>
      <c r="RX82" s="181"/>
      <c r="RY82" s="181"/>
      <c r="RZ82" s="181"/>
      <c r="SA82" s="181"/>
      <c r="SB82" s="181"/>
      <c r="SC82" s="181"/>
      <c r="SD82" s="181"/>
      <c r="SE82" s="181"/>
      <c r="SF82" s="181"/>
      <c r="SG82" s="181"/>
      <c r="SH82" s="181"/>
      <c r="SI82" s="181"/>
      <c r="SJ82" s="181"/>
      <c r="SK82" s="181"/>
      <c r="SL82" s="181"/>
      <c r="SM82" s="181"/>
      <c r="SN82" s="181"/>
      <c r="SO82" s="181"/>
      <c r="SP82" s="181"/>
      <c r="SQ82" s="181"/>
      <c r="SR82" s="181"/>
      <c r="SS82" s="181"/>
      <c r="ST82" s="181"/>
      <c r="SU82" s="181"/>
      <c r="SV82" s="181"/>
      <c r="SW82" s="181"/>
      <c r="SX82" s="181"/>
      <c r="SY82" s="181"/>
      <c r="SZ82" s="181"/>
      <c r="TA82" s="181"/>
      <c r="TB82" s="181"/>
      <c r="TC82" s="181"/>
      <c r="TD82" s="181"/>
      <c r="TE82" s="181"/>
      <c r="TF82" s="181"/>
      <c r="TG82" s="181"/>
      <c r="TH82" s="181"/>
      <c r="TI82" s="181"/>
      <c r="TJ82" s="181"/>
      <c r="TK82" s="181"/>
      <c r="TL82" s="181"/>
      <c r="TM82" s="181"/>
      <c r="TN82" s="181"/>
      <c r="TO82" s="181"/>
      <c r="TP82" s="181"/>
      <c r="TQ82" s="181"/>
      <c r="TR82" s="181"/>
      <c r="TS82" s="181"/>
      <c r="TT82" s="181"/>
      <c r="TU82" s="181"/>
      <c r="TV82" s="181"/>
      <c r="TW82" s="181"/>
      <c r="TX82" s="181"/>
      <c r="TY82" s="181"/>
      <c r="TZ82" s="181"/>
      <c r="UA82" s="181"/>
      <c r="UB82" s="181"/>
      <c r="UC82" s="181"/>
      <c r="UD82" s="181"/>
      <c r="UE82" s="181"/>
      <c r="UF82" s="181"/>
      <c r="UG82" s="181"/>
      <c r="UH82" s="181"/>
      <c r="UI82" s="181"/>
      <c r="UJ82" s="181"/>
      <c r="UK82" s="181"/>
      <c r="UL82" s="181"/>
      <c r="UM82" s="181"/>
      <c r="UN82" s="181"/>
      <c r="UO82" s="181"/>
      <c r="UP82" s="181"/>
      <c r="UQ82" s="181"/>
      <c r="UR82" s="181"/>
      <c r="US82" s="181"/>
      <c r="UT82" s="181"/>
      <c r="UU82" s="181"/>
      <c r="UV82" s="181"/>
      <c r="UW82" s="181"/>
      <c r="UX82" s="181"/>
      <c r="UY82" s="181"/>
      <c r="UZ82" s="181"/>
      <c r="VA82" s="181"/>
      <c r="VB82" s="181"/>
      <c r="VC82" s="181"/>
      <c r="VD82" s="181"/>
      <c r="VE82" s="181"/>
      <c r="VF82" s="181"/>
      <c r="VG82" s="181"/>
      <c r="VH82" s="181"/>
      <c r="VI82" s="181"/>
      <c r="VJ82" s="181"/>
      <c r="VK82" s="181"/>
      <c r="VL82" s="181"/>
      <c r="VM82" s="181"/>
      <c r="VN82" s="181"/>
      <c r="VO82" s="181"/>
      <c r="VP82" s="181"/>
      <c r="VQ82" s="181"/>
      <c r="VR82" s="181"/>
      <c r="VS82" s="181"/>
      <c r="VT82" s="181"/>
      <c r="VU82" s="181"/>
      <c r="VV82" s="181"/>
      <c r="VW82" s="181"/>
      <c r="VX82" s="181"/>
      <c r="VY82" s="181"/>
      <c r="VZ82" s="181"/>
      <c r="WA82" s="181"/>
      <c r="WB82" s="181"/>
      <c r="WC82" s="181"/>
      <c r="WD82" s="181"/>
      <c r="WE82" s="181"/>
      <c r="WF82" s="181"/>
      <c r="WG82" s="181"/>
      <c r="WH82" s="181"/>
      <c r="WI82" s="181"/>
      <c r="WJ82" s="181"/>
      <c r="WK82" s="181"/>
      <c r="WL82" s="181"/>
      <c r="WM82" s="181"/>
      <c r="WN82" s="181"/>
      <c r="WO82" s="181"/>
      <c r="WP82" s="181"/>
      <c r="WQ82" s="181"/>
      <c r="WR82" s="181"/>
      <c r="WS82" s="181"/>
      <c r="WT82" s="181"/>
      <c r="WU82" s="181"/>
      <c r="WV82" s="181"/>
      <c r="WW82" s="181"/>
      <c r="WX82" s="181"/>
      <c r="WY82" s="181"/>
      <c r="WZ82" s="181"/>
      <c r="XA82" s="181"/>
      <c r="XB82" s="181"/>
      <c r="XC82" s="181"/>
      <c r="XD82" s="181"/>
      <c r="XE82" s="181"/>
      <c r="XF82" s="181"/>
      <c r="XG82" s="181"/>
      <c r="XH82" s="181"/>
      <c r="XI82" s="181"/>
      <c r="XJ82" s="181"/>
      <c r="XK82" s="181"/>
      <c r="XL82" s="181"/>
      <c r="XM82" s="181"/>
      <c r="XN82" s="181"/>
      <c r="XO82" s="181"/>
      <c r="XP82" s="181"/>
      <c r="XQ82" s="181"/>
      <c r="XR82" s="181"/>
      <c r="XS82" s="181"/>
      <c r="XT82" s="181"/>
      <c r="XU82" s="181"/>
      <c r="XV82" s="181"/>
      <c r="XW82" s="181"/>
      <c r="XX82" s="181"/>
      <c r="XY82" s="181"/>
      <c r="XZ82" s="181"/>
      <c r="YA82" s="181"/>
      <c r="YB82" s="181"/>
      <c r="YC82" s="181"/>
      <c r="YD82" s="181"/>
      <c r="YE82" s="181"/>
      <c r="YF82" s="181"/>
      <c r="YG82" s="181"/>
      <c r="YH82" s="181"/>
      <c r="YI82" s="181"/>
      <c r="YJ82" s="181"/>
      <c r="YK82" s="181"/>
      <c r="YL82" s="181"/>
      <c r="YM82" s="181"/>
      <c r="YN82" s="181"/>
      <c r="YO82" s="181"/>
      <c r="YP82" s="181"/>
      <c r="YQ82" s="181"/>
      <c r="YR82" s="181"/>
      <c r="YS82" s="181"/>
      <c r="YT82" s="181"/>
      <c r="YU82" s="181"/>
      <c r="YV82" s="181"/>
      <c r="YW82" s="181"/>
      <c r="YX82" s="181"/>
      <c r="YY82" s="181"/>
      <c r="YZ82" s="181"/>
      <c r="ZA82" s="181"/>
      <c r="ZB82" s="181"/>
      <c r="ZC82" s="181"/>
      <c r="ZD82" s="181"/>
      <c r="ZE82" s="181"/>
      <c r="ZF82" s="181"/>
      <c r="ZG82" s="181"/>
      <c r="ZH82" s="181"/>
      <c r="ZI82" s="181"/>
      <c r="ZJ82" s="181"/>
      <c r="ZK82" s="181"/>
      <c r="ZL82" s="181"/>
      <c r="ZM82" s="181"/>
      <c r="ZN82" s="181"/>
      <c r="ZO82" s="181"/>
      <c r="ZP82" s="181"/>
      <c r="ZQ82" s="181"/>
      <c r="ZR82" s="181"/>
      <c r="ZS82" s="181"/>
      <c r="ZT82" s="181"/>
      <c r="ZU82" s="181"/>
      <c r="ZV82" s="181"/>
      <c r="ZW82" s="181"/>
      <c r="ZX82" s="181"/>
      <c r="ZY82" s="181"/>
      <c r="ZZ82" s="181"/>
      <c r="AAA82" s="181"/>
      <c r="AAB82" s="181"/>
      <c r="AAC82" s="181"/>
      <c r="AAD82" s="181"/>
      <c r="AAE82" s="181"/>
      <c r="AAF82" s="181"/>
      <c r="AAG82" s="181"/>
      <c r="AAH82" s="181"/>
      <c r="AAI82" s="181"/>
      <c r="AAJ82" s="181"/>
      <c r="AAK82" s="181"/>
      <c r="AAL82" s="181"/>
      <c r="AAM82" s="181"/>
      <c r="AAN82" s="181"/>
      <c r="AAO82" s="181"/>
      <c r="AAP82" s="181"/>
      <c r="AAQ82" s="181"/>
      <c r="AAR82" s="181"/>
      <c r="AAS82" s="181"/>
      <c r="AAT82" s="181"/>
      <c r="AAU82" s="181"/>
      <c r="AAV82" s="181"/>
      <c r="AAW82" s="181"/>
      <c r="AAX82" s="181"/>
      <c r="AAY82" s="181"/>
      <c r="AAZ82" s="181"/>
      <c r="ABA82" s="181"/>
      <c r="ABB82" s="181"/>
      <c r="ABC82" s="181"/>
      <c r="ABD82" s="181"/>
      <c r="ABE82" s="181"/>
      <c r="ABF82" s="181"/>
      <c r="ABG82" s="181"/>
      <c r="ABH82" s="181"/>
      <c r="ABI82" s="181"/>
      <c r="ABJ82" s="181"/>
      <c r="ABK82" s="181"/>
      <c r="ABL82" s="181"/>
      <c r="ABM82" s="181"/>
      <c r="ABN82" s="181"/>
      <c r="ABO82" s="181"/>
      <c r="ABP82" s="181"/>
      <c r="ABQ82" s="181"/>
      <c r="ABR82" s="181"/>
      <c r="ABS82" s="181"/>
      <c r="ABT82" s="181"/>
      <c r="ABU82" s="181"/>
      <c r="ABV82" s="181"/>
      <c r="ABW82" s="181"/>
      <c r="ABX82" s="181"/>
      <c r="ABY82" s="181"/>
      <c r="ABZ82" s="181"/>
      <c r="ACA82" s="181"/>
      <c r="ACB82" s="181"/>
      <c r="ACC82" s="181"/>
      <c r="ACD82" s="181"/>
      <c r="ACE82" s="181"/>
      <c r="ACF82" s="181"/>
      <c r="ACG82" s="181"/>
      <c r="ACH82" s="181"/>
      <c r="ACI82" s="181"/>
      <c r="ACJ82" s="181"/>
      <c r="ACK82" s="181"/>
      <c r="ACL82" s="181"/>
      <c r="ACM82" s="181"/>
      <c r="ACN82" s="181"/>
      <c r="ACO82" s="181"/>
      <c r="ACP82" s="181"/>
      <c r="ACQ82" s="181"/>
      <c r="ACR82" s="181"/>
      <c r="ACS82" s="181"/>
      <c r="ACT82" s="181"/>
      <c r="ACU82" s="181"/>
      <c r="ACV82" s="181"/>
      <c r="ACW82" s="181"/>
      <c r="ACX82" s="181"/>
      <c r="ACY82" s="181"/>
      <c r="ACZ82" s="181"/>
      <c r="ADA82" s="181"/>
      <c r="ADB82" s="181"/>
      <c r="ADC82" s="181"/>
      <c r="ADD82" s="181"/>
      <c r="ADE82" s="181"/>
      <c r="ADF82" s="181"/>
      <c r="ADG82" s="181"/>
      <c r="ADH82" s="181"/>
      <c r="ADI82" s="181"/>
      <c r="ADJ82" s="181"/>
      <c r="ADK82" s="181"/>
      <c r="ADL82" s="181"/>
      <c r="ADM82" s="181"/>
      <c r="ADN82" s="181"/>
      <c r="ADO82" s="181"/>
      <c r="ADP82" s="181"/>
      <c r="ADQ82" s="181"/>
      <c r="ADR82" s="181"/>
      <c r="ADS82" s="181"/>
      <c r="ADT82" s="181"/>
      <c r="ADU82" s="181"/>
      <c r="ADV82" s="181"/>
      <c r="ADW82" s="181"/>
      <c r="ADX82" s="181"/>
      <c r="ADY82" s="181"/>
      <c r="ADZ82" s="181"/>
      <c r="AEA82" s="181"/>
      <c r="AEB82" s="181"/>
      <c r="AEC82" s="181"/>
      <c r="AED82" s="181"/>
      <c r="AEE82" s="181"/>
      <c r="AEF82" s="181"/>
      <c r="AEG82" s="181"/>
      <c r="AEH82" s="181"/>
      <c r="AEI82" s="181"/>
      <c r="AEJ82" s="181"/>
      <c r="AEK82" s="181"/>
      <c r="AEL82" s="181"/>
      <c r="AEM82" s="181"/>
      <c r="AEN82" s="181"/>
      <c r="AEO82" s="181"/>
      <c r="AEP82" s="181"/>
      <c r="AEQ82" s="181"/>
      <c r="AER82" s="181"/>
      <c r="AES82" s="181"/>
      <c r="AET82" s="181"/>
      <c r="AEU82" s="181"/>
      <c r="AEV82" s="181"/>
      <c r="AEW82" s="181"/>
      <c r="AEX82" s="181"/>
      <c r="AEY82" s="181"/>
      <c r="AEZ82" s="181"/>
      <c r="AFA82" s="181"/>
      <c r="AFB82" s="181"/>
      <c r="AFC82" s="181"/>
      <c r="AFD82" s="181"/>
      <c r="AFE82" s="181"/>
      <c r="AFF82" s="181"/>
      <c r="AFG82" s="181"/>
      <c r="AFH82" s="181"/>
      <c r="AFI82" s="181"/>
      <c r="AFJ82" s="181"/>
      <c r="AFK82" s="181"/>
      <c r="AFL82" s="181"/>
      <c r="AFM82" s="181"/>
      <c r="AFN82" s="181"/>
      <c r="AFO82" s="181"/>
      <c r="AFP82" s="181"/>
      <c r="AFQ82" s="181"/>
      <c r="AFR82" s="181"/>
      <c r="AFS82" s="181"/>
      <c r="AFT82" s="181"/>
      <c r="AFU82" s="181"/>
      <c r="AFV82" s="181"/>
      <c r="AFW82" s="181"/>
      <c r="AFX82" s="181"/>
      <c r="AFY82" s="181"/>
      <c r="AFZ82" s="181"/>
      <c r="AGA82" s="181"/>
      <c r="AGB82" s="181"/>
      <c r="AGC82" s="181"/>
      <c r="AGD82" s="181"/>
      <c r="AGE82" s="181"/>
      <c r="AGF82" s="181"/>
      <c r="AGG82" s="181"/>
      <c r="AGH82" s="181"/>
      <c r="AGI82" s="181"/>
      <c r="AGJ82" s="181"/>
      <c r="AGK82" s="181"/>
      <c r="AGL82" s="181"/>
      <c r="AGM82" s="181"/>
      <c r="AGN82" s="181"/>
      <c r="AGO82" s="181"/>
      <c r="AGP82" s="181"/>
      <c r="AGQ82" s="181"/>
      <c r="AGR82" s="181"/>
      <c r="AGS82" s="181"/>
      <c r="AGT82" s="181"/>
      <c r="AGU82" s="181"/>
      <c r="AGV82" s="181"/>
      <c r="AGW82" s="181"/>
      <c r="AGX82" s="181"/>
      <c r="AGY82" s="181"/>
      <c r="AGZ82" s="181"/>
      <c r="AHA82" s="181"/>
      <c r="AHB82" s="181"/>
      <c r="AHC82" s="181"/>
      <c r="AHD82" s="181"/>
      <c r="AHE82" s="181"/>
      <c r="AHF82" s="181"/>
      <c r="AHG82" s="181"/>
      <c r="AHH82" s="181"/>
      <c r="AHI82" s="181"/>
      <c r="AHJ82" s="181"/>
      <c r="AHK82" s="181"/>
      <c r="AHL82" s="181"/>
      <c r="AHM82" s="181"/>
      <c r="AHN82" s="181"/>
      <c r="AHO82" s="181"/>
      <c r="AHP82" s="181"/>
      <c r="AHQ82" s="181"/>
      <c r="AHR82" s="181"/>
      <c r="AHS82" s="181"/>
      <c r="AHT82" s="181"/>
      <c r="AHU82" s="181"/>
      <c r="AHV82" s="181"/>
      <c r="AHW82" s="181"/>
      <c r="AHX82" s="181"/>
      <c r="AHY82" s="181"/>
      <c r="AHZ82" s="181"/>
      <c r="AIA82" s="181"/>
      <c r="AIB82" s="181"/>
      <c r="AIC82" s="181"/>
      <c r="AID82" s="181"/>
      <c r="AIE82" s="181"/>
      <c r="AIF82" s="181"/>
      <c r="AIG82" s="181"/>
      <c r="AIH82" s="181"/>
      <c r="AII82" s="181"/>
      <c r="AIJ82" s="181"/>
      <c r="AIK82" s="181"/>
      <c r="AIL82" s="181"/>
      <c r="AIM82" s="181"/>
      <c r="AIN82" s="181"/>
      <c r="AIO82" s="181"/>
      <c r="AIP82" s="181"/>
      <c r="AIQ82" s="181"/>
      <c r="AIR82" s="181"/>
      <c r="AIS82" s="181"/>
      <c r="AIT82" s="181"/>
      <c r="AIU82" s="181"/>
      <c r="AIV82" s="181"/>
      <c r="AIW82" s="181"/>
      <c r="AIX82" s="181"/>
      <c r="AIY82" s="181"/>
      <c r="AIZ82" s="181"/>
      <c r="AJA82" s="181"/>
      <c r="AJB82" s="181"/>
      <c r="AJC82" s="181"/>
      <c r="AJD82" s="181"/>
      <c r="AJE82" s="181"/>
      <c r="AJF82" s="181"/>
      <c r="AJG82" s="181"/>
      <c r="AJH82" s="181"/>
      <c r="AJI82" s="181"/>
      <c r="AJJ82" s="181"/>
      <c r="AJK82" s="181"/>
      <c r="AJL82" s="181"/>
      <c r="AJM82" s="181"/>
      <c r="AJN82" s="181"/>
      <c r="AJO82" s="181"/>
      <c r="AJP82" s="181"/>
      <c r="AJQ82" s="181"/>
      <c r="AJR82" s="181"/>
      <c r="AJS82" s="181"/>
      <c r="AJT82" s="181"/>
      <c r="AJU82" s="181"/>
      <c r="AJV82" s="181"/>
      <c r="AJW82" s="181"/>
      <c r="AJX82" s="181"/>
      <c r="AJY82" s="181"/>
      <c r="AJZ82" s="181"/>
      <c r="AKA82" s="181"/>
      <c r="AKB82" s="181"/>
      <c r="AKC82" s="181"/>
      <c r="AKD82" s="181"/>
      <c r="AKE82" s="181"/>
      <c r="AKF82" s="181"/>
      <c r="AKG82" s="181"/>
      <c r="AKH82" s="181"/>
      <c r="AKI82" s="181"/>
      <c r="AKJ82" s="181"/>
      <c r="AKK82" s="181"/>
      <c r="AKL82" s="181"/>
      <c r="AKM82" s="181"/>
      <c r="AKN82" s="181"/>
      <c r="AKO82" s="181"/>
      <c r="AKP82" s="181"/>
      <c r="AKQ82" s="181"/>
      <c r="AKR82" s="181"/>
      <c r="AKS82" s="181"/>
      <c r="AKT82" s="181"/>
      <c r="AKU82" s="181"/>
      <c r="AKV82" s="181"/>
      <c r="AKW82" s="181"/>
      <c r="AKX82" s="181"/>
      <c r="AKY82" s="181"/>
      <c r="AKZ82" s="181"/>
      <c r="ALA82" s="181"/>
      <c r="ALB82" s="181"/>
      <c r="ALC82" s="181"/>
      <c r="ALD82" s="181"/>
      <c r="ALE82" s="181"/>
      <c r="ALF82" s="181"/>
      <c r="ALG82" s="181"/>
      <c r="ALH82" s="181"/>
      <c r="ALI82" s="181"/>
      <c r="ALJ82" s="181"/>
      <c r="ALK82" s="181"/>
      <c r="ALL82" s="181"/>
      <c r="ALM82" s="181"/>
      <c r="ALN82" s="181"/>
      <c r="ALO82" s="181"/>
      <c r="ALP82" s="181"/>
      <c r="ALQ82" s="181"/>
      <c r="ALR82" s="181"/>
      <c r="ALS82" s="181"/>
      <c r="ALT82" s="181"/>
      <c r="ALU82" s="181"/>
      <c r="ALV82" s="181"/>
      <c r="ALW82" s="181"/>
      <c r="ALX82" s="181"/>
      <c r="ALY82" s="181"/>
      <c r="ALZ82" s="181"/>
      <c r="AMA82" s="181"/>
      <c r="AMB82" s="181"/>
      <c r="AMC82" s="181"/>
      <c r="AMD82" s="181"/>
      <c r="AME82" s="181"/>
      <c r="AMF82" s="181"/>
      <c r="AMG82" s="181"/>
      <c r="AMH82" s="181"/>
      <c r="AMI82" s="181"/>
      <c r="AMJ82" s="181"/>
      <c r="AMK82" s="181"/>
      <c r="AML82" s="181"/>
      <c r="AMM82" s="181"/>
      <c r="AMN82" s="181"/>
      <c r="AMO82" s="181"/>
      <c r="AMP82" s="181"/>
      <c r="AMQ82" s="181"/>
      <c r="AMR82" s="181"/>
      <c r="AMS82" s="181"/>
      <c r="AMT82" s="181"/>
      <c r="AMU82" s="181"/>
      <c r="AMV82" s="181"/>
      <c r="AMW82" s="181"/>
      <c r="AMX82" s="181"/>
      <c r="AMY82" s="181"/>
      <c r="AMZ82" s="181"/>
      <c r="ANA82" s="181"/>
      <c r="ANB82" s="181"/>
      <c r="ANC82" s="181"/>
      <c r="AND82" s="181"/>
      <c r="ANE82" s="181"/>
      <c r="ANF82" s="181"/>
      <c r="ANG82" s="181"/>
      <c r="ANH82" s="181"/>
      <c r="ANI82" s="181"/>
      <c r="ANJ82" s="181"/>
      <c r="ANK82" s="181"/>
      <c r="ANL82" s="181"/>
      <c r="ANM82" s="181"/>
      <c r="ANN82" s="181"/>
      <c r="ANO82" s="181"/>
      <c r="ANP82" s="181"/>
      <c r="ANQ82" s="181"/>
      <c r="ANR82" s="181"/>
      <c r="ANS82" s="181"/>
      <c r="ANT82" s="181"/>
      <c r="ANU82" s="181"/>
      <c r="ANV82" s="181"/>
      <c r="ANW82" s="181"/>
      <c r="ANX82" s="181"/>
      <c r="ANY82" s="181"/>
      <c r="ANZ82" s="181"/>
      <c r="AOA82" s="181"/>
      <c r="AOB82" s="181"/>
      <c r="AOC82" s="181"/>
      <c r="AOD82" s="181"/>
      <c r="AOE82" s="181"/>
      <c r="AOF82" s="181"/>
      <c r="AOG82" s="181"/>
      <c r="AOH82" s="181"/>
      <c r="AOI82" s="181"/>
      <c r="AOJ82" s="181"/>
      <c r="AOK82" s="181"/>
      <c r="AOL82" s="181"/>
      <c r="AOM82" s="181"/>
      <c r="AON82" s="181"/>
      <c r="AOO82" s="181"/>
      <c r="AOP82" s="181"/>
      <c r="AOQ82" s="181"/>
      <c r="AOR82" s="181"/>
      <c r="AOS82" s="181"/>
      <c r="AOT82" s="181"/>
      <c r="AOU82" s="181"/>
      <c r="AOV82" s="181"/>
      <c r="AOW82" s="181"/>
      <c r="AOX82" s="181"/>
      <c r="AOY82" s="181"/>
      <c r="AOZ82" s="181"/>
      <c r="APA82" s="181"/>
      <c r="APB82" s="181"/>
      <c r="APC82" s="181"/>
      <c r="APD82" s="181"/>
      <c r="APE82" s="181"/>
      <c r="APF82" s="181"/>
      <c r="APG82" s="181"/>
      <c r="APH82" s="181"/>
      <c r="API82" s="181"/>
      <c r="APJ82" s="181"/>
      <c r="APK82" s="181"/>
      <c r="APL82" s="181"/>
      <c r="APM82" s="181"/>
      <c r="APN82" s="181"/>
      <c r="APO82" s="181"/>
      <c r="APP82" s="181"/>
      <c r="APQ82" s="181"/>
      <c r="APR82" s="181"/>
      <c r="APS82" s="181"/>
      <c r="APT82" s="181"/>
      <c r="APU82" s="181"/>
      <c r="APV82" s="181"/>
      <c r="APW82" s="181"/>
      <c r="APX82" s="181"/>
      <c r="APY82" s="181"/>
      <c r="APZ82" s="181"/>
      <c r="AQA82" s="181"/>
      <c r="AQB82" s="181"/>
      <c r="AQC82" s="181"/>
      <c r="AQD82" s="181"/>
      <c r="AQE82" s="181"/>
      <c r="AQF82" s="181"/>
      <c r="AQG82" s="181"/>
      <c r="AQH82" s="181"/>
      <c r="AQI82" s="181"/>
      <c r="AQJ82" s="181"/>
      <c r="AQK82" s="181"/>
      <c r="AQL82" s="181"/>
      <c r="AQM82" s="181"/>
      <c r="AQN82" s="181"/>
      <c r="AQO82" s="181"/>
      <c r="AQP82" s="181"/>
      <c r="AQQ82" s="181"/>
      <c r="AQR82" s="181"/>
      <c r="AQS82" s="181"/>
      <c r="AQT82" s="181"/>
      <c r="AQU82" s="181"/>
      <c r="AQV82" s="181"/>
      <c r="AQW82" s="181"/>
      <c r="AQX82" s="181"/>
      <c r="AQY82" s="181"/>
      <c r="AQZ82" s="181"/>
      <c r="ARA82" s="181"/>
      <c r="ARB82" s="181"/>
      <c r="ARC82" s="181"/>
      <c r="ARD82" s="181"/>
      <c r="ARE82" s="181"/>
      <c r="ARF82" s="181"/>
      <c r="ARG82" s="181"/>
      <c r="ARH82" s="181"/>
      <c r="ARI82" s="181"/>
      <c r="ARJ82" s="181"/>
      <c r="ARK82" s="181"/>
      <c r="ARL82" s="181"/>
      <c r="ARM82" s="181"/>
      <c r="ARN82" s="181"/>
      <c r="ARO82" s="181"/>
      <c r="ARP82" s="181"/>
      <c r="ARQ82" s="181"/>
      <c r="ARR82" s="181"/>
      <c r="ARS82" s="181"/>
      <c r="ART82" s="181"/>
      <c r="ARU82" s="181"/>
      <c r="ARV82" s="181"/>
      <c r="ARW82" s="181"/>
      <c r="ARX82" s="181"/>
      <c r="ARY82" s="181"/>
      <c r="ARZ82" s="181"/>
      <c r="ASA82" s="181"/>
      <c r="ASB82" s="181"/>
      <c r="ASC82" s="181"/>
      <c r="ASD82" s="181"/>
      <c r="ASE82" s="181"/>
      <c r="ASF82" s="181"/>
      <c r="ASG82" s="181"/>
      <c r="ASH82" s="181"/>
      <c r="ASI82" s="181"/>
      <c r="ASJ82" s="181"/>
      <c r="ASK82" s="181"/>
      <c r="ASL82" s="181"/>
      <c r="ASM82" s="181"/>
      <c r="ASN82" s="181"/>
      <c r="ASO82" s="181"/>
      <c r="ASP82" s="181"/>
      <c r="ASQ82" s="181"/>
      <c r="ASR82" s="181"/>
      <c r="ASS82" s="181"/>
      <c r="AST82" s="181"/>
      <c r="ASU82" s="181"/>
      <c r="ASV82" s="181"/>
      <c r="ASW82" s="181"/>
      <c r="ASX82" s="181"/>
      <c r="ASY82" s="181"/>
      <c r="ASZ82" s="181"/>
      <c r="ATA82" s="181"/>
      <c r="ATB82" s="181"/>
      <c r="ATC82" s="181"/>
      <c r="ATD82" s="181"/>
      <c r="ATE82" s="181"/>
      <c r="ATF82" s="181"/>
      <c r="ATG82" s="181"/>
      <c r="ATH82" s="181"/>
      <c r="ATI82" s="181"/>
      <c r="ATJ82" s="181"/>
      <c r="ATK82" s="181"/>
      <c r="ATL82" s="181"/>
      <c r="ATM82" s="181"/>
      <c r="ATN82" s="181"/>
      <c r="ATO82" s="181"/>
      <c r="ATP82" s="181"/>
      <c r="ATQ82" s="181"/>
      <c r="ATR82" s="181"/>
      <c r="ATS82" s="181"/>
      <c r="ATT82" s="181"/>
      <c r="ATU82" s="181"/>
      <c r="ATV82" s="181"/>
      <c r="ATW82" s="181"/>
      <c r="ATX82" s="181"/>
      <c r="ATY82" s="181"/>
      <c r="ATZ82" s="181"/>
      <c r="AUA82" s="181"/>
      <c r="AUB82" s="181"/>
      <c r="AUC82" s="181"/>
      <c r="AUD82" s="181"/>
      <c r="AUE82" s="181"/>
      <c r="AUF82" s="181"/>
      <c r="AUG82" s="181"/>
      <c r="AUH82" s="181"/>
      <c r="AUI82" s="181"/>
      <c r="AUJ82" s="181"/>
      <c r="AUK82" s="181"/>
      <c r="AUL82" s="181"/>
      <c r="AUM82" s="181"/>
      <c r="AUN82" s="181"/>
      <c r="AUO82" s="181"/>
      <c r="AUP82" s="181"/>
      <c r="AUQ82" s="181"/>
      <c r="AUR82" s="181"/>
      <c r="AUS82" s="181"/>
      <c r="AUT82" s="181"/>
      <c r="AUU82" s="181"/>
      <c r="AUV82" s="181"/>
      <c r="AUW82" s="181"/>
      <c r="AUX82" s="181"/>
      <c r="AUY82" s="181"/>
      <c r="AUZ82" s="181"/>
      <c r="AVA82" s="181"/>
      <c r="AVB82" s="181"/>
      <c r="AVC82" s="181"/>
      <c r="AVD82" s="181"/>
      <c r="AVE82" s="181"/>
      <c r="AVF82" s="181"/>
      <c r="AVG82" s="181"/>
      <c r="AVH82" s="181"/>
      <c r="AVI82" s="181"/>
      <c r="AVJ82" s="181"/>
      <c r="AVK82" s="181"/>
      <c r="AVL82" s="181"/>
      <c r="AVM82" s="181"/>
      <c r="AVN82" s="181"/>
      <c r="AVO82" s="181"/>
      <c r="AVP82" s="181"/>
      <c r="AVQ82" s="181"/>
      <c r="AVR82" s="181"/>
      <c r="AVS82" s="181"/>
      <c r="AVT82" s="181"/>
      <c r="AVU82" s="181"/>
      <c r="AVV82" s="181"/>
      <c r="AVW82" s="181"/>
      <c r="AVX82" s="181"/>
      <c r="AVY82" s="181"/>
      <c r="AVZ82" s="181"/>
      <c r="AWA82" s="181"/>
      <c r="AWB82" s="181"/>
      <c r="AWC82" s="181"/>
      <c r="AWD82" s="181"/>
      <c r="AWE82" s="181"/>
      <c r="AWF82" s="181"/>
      <c r="AWG82" s="181"/>
      <c r="AWH82" s="181"/>
      <c r="AWI82" s="181"/>
      <c r="AWJ82" s="181"/>
      <c r="AWK82" s="181"/>
      <c r="AWL82" s="181"/>
      <c r="AWM82" s="181"/>
      <c r="AWN82" s="181"/>
      <c r="AWO82" s="181"/>
      <c r="AWP82" s="181"/>
      <c r="AWQ82" s="181"/>
      <c r="AWR82" s="181"/>
      <c r="AWS82" s="181"/>
      <c r="AWT82" s="181"/>
      <c r="AWU82" s="181"/>
      <c r="AWV82" s="181"/>
      <c r="AWW82" s="181"/>
      <c r="AWX82" s="181"/>
      <c r="AWY82" s="181"/>
      <c r="AWZ82" s="181"/>
      <c r="AXA82" s="181"/>
      <c r="AXB82" s="181"/>
      <c r="AXC82" s="181"/>
      <c r="AXD82" s="181"/>
      <c r="AXE82" s="181"/>
      <c r="AXF82" s="181"/>
      <c r="AXG82" s="181"/>
      <c r="AXH82" s="181"/>
      <c r="AXI82" s="181"/>
      <c r="AXJ82" s="181"/>
      <c r="AXK82" s="181"/>
      <c r="AXL82" s="181"/>
      <c r="AXM82" s="181"/>
      <c r="AXN82" s="181"/>
      <c r="AXO82" s="181"/>
      <c r="AXP82" s="181"/>
      <c r="AXQ82" s="181"/>
      <c r="AXR82" s="181"/>
      <c r="AXS82" s="181"/>
      <c r="AXT82" s="181"/>
      <c r="AXU82" s="181"/>
      <c r="AXV82" s="181"/>
      <c r="AXW82" s="181"/>
      <c r="AXX82" s="181"/>
      <c r="AXY82" s="181"/>
      <c r="AXZ82" s="181"/>
      <c r="AYA82" s="181"/>
      <c r="AYB82" s="181"/>
      <c r="AYC82" s="181"/>
      <c r="AYD82" s="181"/>
      <c r="AYE82" s="181"/>
      <c r="AYF82" s="181"/>
      <c r="AYG82" s="181"/>
      <c r="AYH82" s="181"/>
      <c r="AYI82" s="181"/>
      <c r="AYJ82" s="181"/>
      <c r="AYK82" s="181"/>
      <c r="AYL82" s="181"/>
      <c r="AYM82" s="181"/>
      <c r="AYN82" s="181"/>
      <c r="AYO82" s="181"/>
      <c r="AYP82" s="181"/>
      <c r="AYQ82" s="181"/>
      <c r="AYR82" s="181"/>
      <c r="AYS82" s="181"/>
      <c r="AYT82" s="181"/>
      <c r="AYU82" s="181"/>
      <c r="AYV82" s="181"/>
      <c r="AYW82" s="181"/>
      <c r="AYX82" s="181"/>
      <c r="AYY82" s="181"/>
      <c r="AYZ82" s="181"/>
      <c r="AZA82" s="181"/>
      <c r="AZB82" s="181"/>
      <c r="AZC82" s="181"/>
      <c r="AZD82" s="181"/>
      <c r="AZE82" s="181"/>
      <c r="AZF82" s="181"/>
      <c r="AZG82" s="181"/>
      <c r="AZH82" s="181"/>
      <c r="AZI82" s="181"/>
      <c r="AZJ82" s="181"/>
      <c r="AZK82" s="181"/>
      <c r="AZL82" s="181"/>
      <c r="AZM82" s="181"/>
      <c r="AZN82" s="181"/>
      <c r="AZO82" s="181"/>
      <c r="AZP82" s="181"/>
      <c r="AZQ82" s="181"/>
      <c r="AZR82" s="181"/>
      <c r="AZS82" s="181"/>
      <c r="AZT82" s="181"/>
      <c r="AZU82" s="181"/>
      <c r="AZV82" s="181"/>
      <c r="AZW82" s="181"/>
      <c r="AZX82" s="181"/>
      <c r="AZY82" s="181"/>
      <c r="AZZ82" s="181"/>
      <c r="BAA82" s="181"/>
      <c r="BAB82" s="181"/>
      <c r="BAC82" s="181"/>
      <c r="BAD82" s="181"/>
      <c r="BAE82" s="181"/>
      <c r="BAF82" s="181"/>
      <c r="BAG82" s="181"/>
      <c r="BAH82" s="181"/>
      <c r="BAI82" s="181"/>
      <c r="BAJ82" s="181"/>
      <c r="BAK82" s="181"/>
      <c r="BAL82" s="181"/>
      <c r="BAM82" s="181"/>
      <c r="BAN82" s="181"/>
      <c r="BAO82" s="181"/>
      <c r="BAP82" s="181"/>
      <c r="BAQ82" s="181"/>
      <c r="BAR82" s="181"/>
      <c r="BAS82" s="181"/>
      <c r="BAT82" s="181"/>
      <c r="BAU82" s="181"/>
      <c r="BAV82" s="181"/>
      <c r="BAW82" s="181"/>
      <c r="BAX82" s="181"/>
      <c r="BAY82" s="181"/>
      <c r="BAZ82" s="181"/>
      <c r="BBA82" s="181"/>
      <c r="BBB82" s="181"/>
      <c r="BBC82" s="181"/>
      <c r="BBD82" s="181"/>
      <c r="BBE82" s="181"/>
      <c r="BBF82" s="181"/>
      <c r="BBG82" s="181"/>
      <c r="BBH82" s="181"/>
      <c r="BBI82" s="181"/>
      <c r="BBJ82" s="181"/>
      <c r="BBK82" s="181"/>
      <c r="BBL82" s="181"/>
      <c r="BBM82" s="181"/>
      <c r="BBN82" s="181"/>
      <c r="BBO82" s="181"/>
      <c r="BBP82" s="181"/>
      <c r="BBQ82" s="181"/>
      <c r="BBR82" s="181"/>
      <c r="BBS82" s="181"/>
      <c r="BBT82" s="181"/>
      <c r="BBU82" s="181"/>
      <c r="BBV82" s="181"/>
      <c r="BBW82" s="181"/>
      <c r="BBX82" s="181"/>
      <c r="BBY82" s="181"/>
      <c r="BBZ82" s="181"/>
      <c r="BCA82" s="181"/>
      <c r="BCB82" s="181"/>
      <c r="BCC82" s="181"/>
      <c r="BCD82" s="181"/>
      <c r="BCE82" s="181"/>
      <c r="BCF82" s="181"/>
      <c r="BCG82" s="181"/>
      <c r="BCH82" s="181"/>
      <c r="BCI82" s="181"/>
      <c r="BCJ82" s="181"/>
      <c r="BCK82" s="181"/>
      <c r="BCL82" s="181"/>
      <c r="BCM82" s="181"/>
      <c r="BCN82" s="181"/>
      <c r="BCO82" s="181"/>
      <c r="BCP82" s="181"/>
      <c r="BCQ82" s="181"/>
      <c r="BCR82" s="181"/>
      <c r="BCS82" s="181"/>
      <c r="BCT82" s="181"/>
      <c r="BCU82" s="181"/>
      <c r="BCV82" s="181"/>
      <c r="BCW82" s="181"/>
      <c r="BCX82" s="181"/>
      <c r="BCY82" s="181"/>
      <c r="BCZ82" s="181"/>
      <c r="BDA82" s="181"/>
      <c r="BDB82" s="181"/>
      <c r="BDC82" s="181"/>
      <c r="BDD82" s="181"/>
      <c r="BDE82" s="181"/>
      <c r="BDF82" s="181"/>
      <c r="BDG82" s="181"/>
      <c r="BDH82" s="181"/>
      <c r="BDI82" s="181"/>
      <c r="BDJ82" s="181"/>
      <c r="BDK82" s="181"/>
      <c r="BDL82" s="181"/>
      <c r="BDM82" s="181"/>
      <c r="BDN82" s="181"/>
      <c r="BDO82" s="181"/>
      <c r="BDP82" s="181"/>
      <c r="BDQ82" s="181"/>
      <c r="BDR82" s="181"/>
      <c r="BDS82" s="181"/>
      <c r="BDT82" s="181"/>
      <c r="BDU82" s="181"/>
      <c r="BDV82" s="181"/>
      <c r="BDW82" s="181"/>
      <c r="BDX82" s="181"/>
      <c r="BDY82" s="181"/>
      <c r="BDZ82" s="181"/>
      <c r="BEA82" s="181"/>
      <c r="BEB82" s="181"/>
      <c r="BEC82" s="181"/>
      <c r="BED82" s="181"/>
      <c r="BEE82" s="181"/>
      <c r="BEF82" s="181"/>
      <c r="BEG82" s="181"/>
      <c r="BEH82" s="181"/>
      <c r="BEI82" s="181"/>
      <c r="BEJ82" s="181"/>
      <c r="BEK82" s="181"/>
      <c r="BEL82" s="181"/>
      <c r="BEM82" s="181"/>
      <c r="BEN82" s="181"/>
      <c r="BEO82" s="181"/>
      <c r="BEP82" s="181"/>
      <c r="BEQ82" s="181"/>
      <c r="BER82" s="181"/>
      <c r="BES82" s="181"/>
      <c r="BET82" s="181"/>
      <c r="BEU82" s="181"/>
      <c r="BEV82" s="181"/>
      <c r="BEW82" s="181"/>
      <c r="BEX82" s="181"/>
      <c r="BEY82" s="181"/>
      <c r="BEZ82" s="181"/>
      <c r="BFA82" s="181"/>
      <c r="BFB82" s="181"/>
      <c r="BFC82" s="181"/>
      <c r="BFD82" s="181"/>
      <c r="BFE82" s="181"/>
      <c r="BFF82" s="181"/>
      <c r="BFG82" s="181"/>
      <c r="BFH82" s="181"/>
      <c r="BFI82" s="181"/>
      <c r="BFJ82" s="181"/>
      <c r="BFK82" s="181"/>
      <c r="BFL82" s="181"/>
      <c r="BFM82" s="181"/>
      <c r="BFN82" s="181"/>
      <c r="BFO82" s="181"/>
      <c r="BFP82" s="181"/>
      <c r="BFQ82" s="181"/>
      <c r="BFR82" s="181"/>
      <c r="BFS82" s="181"/>
      <c r="BFT82" s="181"/>
      <c r="BFU82" s="181"/>
      <c r="BFV82" s="181"/>
      <c r="BFW82" s="181"/>
      <c r="BFX82" s="181"/>
      <c r="BFY82" s="181"/>
      <c r="BFZ82" s="181"/>
      <c r="BGA82" s="181"/>
      <c r="BGB82" s="181"/>
      <c r="BGC82" s="181"/>
      <c r="BGD82" s="181"/>
      <c r="BGE82" s="181"/>
      <c r="BGF82" s="181"/>
      <c r="BGG82" s="181"/>
      <c r="BGH82" s="181"/>
      <c r="BGI82" s="181"/>
      <c r="BGJ82" s="181"/>
      <c r="BGK82" s="181"/>
      <c r="BGL82" s="181"/>
      <c r="BGM82" s="181"/>
      <c r="BGN82" s="181"/>
      <c r="BGO82" s="181"/>
      <c r="BGP82" s="181"/>
      <c r="BGQ82" s="181"/>
      <c r="BGR82" s="181"/>
      <c r="BGS82" s="181"/>
      <c r="BGT82" s="181"/>
      <c r="BGU82" s="181"/>
      <c r="BGV82" s="181"/>
      <c r="BGW82" s="181"/>
      <c r="BGX82" s="181"/>
      <c r="BGY82" s="181"/>
      <c r="BGZ82" s="181"/>
      <c r="BHA82" s="181"/>
      <c r="BHB82" s="181"/>
      <c r="BHC82" s="181"/>
      <c r="BHD82" s="181"/>
      <c r="BHE82" s="181"/>
      <c r="BHF82" s="181"/>
      <c r="BHG82" s="181"/>
      <c r="BHH82" s="181"/>
      <c r="BHI82" s="181"/>
      <c r="BHJ82" s="181"/>
      <c r="BHK82" s="181"/>
      <c r="BHL82" s="181"/>
      <c r="BHM82" s="181"/>
      <c r="BHN82" s="181"/>
      <c r="BHO82" s="181"/>
      <c r="BHP82" s="181"/>
      <c r="BHQ82" s="181"/>
      <c r="BHR82" s="181"/>
      <c r="BHS82" s="181"/>
      <c r="BHT82" s="181"/>
      <c r="BHU82" s="181"/>
      <c r="BHV82" s="181"/>
      <c r="BHW82" s="181"/>
      <c r="BHX82" s="181"/>
      <c r="BHY82" s="181"/>
      <c r="BHZ82" s="181"/>
      <c r="BIA82" s="181"/>
      <c r="BIB82" s="181"/>
      <c r="BIC82" s="181"/>
    </row>
    <row r="83" spans="1:1589" ht="31.5" x14ac:dyDescent="0.25">
      <c r="A83" s="260"/>
      <c r="B83" s="259"/>
      <c r="C83" s="149" t="s">
        <v>33</v>
      </c>
      <c r="D83" s="113">
        <v>5.54</v>
      </c>
      <c r="E83" s="113">
        <v>5.55</v>
      </c>
      <c r="F83" s="113">
        <v>5.55</v>
      </c>
      <c r="G83" s="167"/>
      <c r="H83" s="168"/>
      <c r="I83" s="168"/>
      <c r="J83" s="168"/>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181"/>
      <c r="AM83" s="181"/>
      <c r="AN83" s="181"/>
      <c r="AO83" s="181"/>
      <c r="AP83" s="181"/>
      <c r="AQ83" s="181"/>
      <c r="AR83" s="181"/>
      <c r="AS83" s="181"/>
      <c r="AT83" s="181"/>
      <c r="AU83" s="181"/>
      <c r="AV83" s="181"/>
      <c r="AW83" s="181"/>
      <c r="AX83" s="181"/>
      <c r="AY83" s="181"/>
      <c r="AZ83" s="181"/>
      <c r="BA83" s="181"/>
      <c r="BB83" s="181"/>
      <c r="BC83" s="181"/>
      <c r="BD83" s="181"/>
      <c r="BE83" s="181"/>
      <c r="BF83" s="181"/>
      <c r="BG83" s="181"/>
      <c r="BH83" s="181"/>
      <c r="BI83" s="181"/>
      <c r="BJ83" s="181"/>
      <c r="BK83" s="181"/>
      <c r="BL83" s="181"/>
      <c r="BM83" s="181"/>
      <c r="BN83" s="181"/>
      <c r="BO83" s="181"/>
      <c r="BP83" s="181"/>
      <c r="BQ83" s="181"/>
      <c r="BR83" s="181"/>
      <c r="BS83" s="181"/>
      <c r="BT83" s="181"/>
      <c r="BU83" s="181"/>
      <c r="BV83" s="181"/>
      <c r="BW83" s="181"/>
      <c r="BX83" s="181"/>
      <c r="BY83" s="181"/>
      <c r="BZ83" s="181"/>
      <c r="CA83" s="181"/>
      <c r="CB83" s="181"/>
      <c r="CC83" s="181"/>
      <c r="CD83" s="181"/>
      <c r="CE83" s="181"/>
      <c r="CF83" s="181"/>
      <c r="CG83" s="181"/>
      <c r="CH83" s="181"/>
      <c r="CI83" s="181"/>
      <c r="CJ83" s="181"/>
      <c r="CK83" s="181"/>
      <c r="CL83" s="181"/>
      <c r="CM83" s="181"/>
      <c r="CN83" s="181"/>
      <c r="CO83" s="181"/>
      <c r="CP83" s="181"/>
      <c r="CQ83" s="181"/>
      <c r="CR83" s="181"/>
      <c r="CS83" s="181"/>
      <c r="CT83" s="181"/>
      <c r="CU83" s="181"/>
      <c r="CV83" s="181"/>
      <c r="CW83" s="181"/>
      <c r="CX83" s="181"/>
      <c r="CY83" s="181"/>
      <c r="CZ83" s="181"/>
      <c r="DA83" s="181"/>
      <c r="DB83" s="181"/>
      <c r="DC83" s="181"/>
      <c r="DD83" s="181"/>
      <c r="DE83" s="181"/>
      <c r="DF83" s="181"/>
      <c r="DG83" s="181"/>
      <c r="DH83" s="181"/>
      <c r="DI83" s="181"/>
      <c r="DJ83" s="181"/>
      <c r="DK83" s="181"/>
      <c r="DL83" s="181"/>
      <c r="DM83" s="181"/>
      <c r="DN83" s="181"/>
      <c r="DO83" s="181"/>
      <c r="DP83" s="181"/>
      <c r="DQ83" s="181"/>
      <c r="DR83" s="181"/>
      <c r="DS83" s="181"/>
      <c r="DT83" s="181"/>
      <c r="DU83" s="181"/>
      <c r="DV83" s="181"/>
      <c r="DW83" s="181"/>
      <c r="DX83" s="181"/>
      <c r="DY83" s="181"/>
      <c r="DZ83" s="181"/>
      <c r="EA83" s="181"/>
      <c r="EB83" s="181"/>
      <c r="EC83" s="181"/>
      <c r="ED83" s="181"/>
      <c r="EE83" s="181"/>
      <c r="EF83" s="181"/>
      <c r="EG83" s="181"/>
      <c r="EH83" s="181"/>
      <c r="EI83" s="181"/>
      <c r="EJ83" s="181"/>
      <c r="EK83" s="181"/>
      <c r="EL83" s="181"/>
      <c r="EM83" s="181"/>
      <c r="EN83" s="181"/>
      <c r="EO83" s="181"/>
      <c r="EP83" s="181"/>
      <c r="EQ83" s="181"/>
      <c r="ER83" s="181"/>
      <c r="ES83" s="181"/>
      <c r="ET83" s="181"/>
      <c r="EU83" s="181"/>
      <c r="EV83" s="181"/>
      <c r="EW83" s="181"/>
      <c r="EX83" s="181"/>
      <c r="EY83" s="181"/>
      <c r="EZ83" s="181"/>
      <c r="FA83" s="181"/>
      <c r="FB83" s="181"/>
      <c r="FC83" s="181"/>
      <c r="FD83" s="181"/>
      <c r="FE83" s="181"/>
      <c r="FF83" s="181"/>
      <c r="FG83" s="181"/>
      <c r="FH83" s="181"/>
      <c r="FI83" s="181"/>
      <c r="FJ83" s="181"/>
      <c r="FK83" s="181"/>
      <c r="FL83" s="181"/>
      <c r="FM83" s="181"/>
      <c r="FN83" s="181"/>
      <c r="FO83" s="181"/>
      <c r="FP83" s="181"/>
      <c r="FQ83" s="181"/>
      <c r="FR83" s="181"/>
      <c r="FS83" s="181"/>
      <c r="FT83" s="181"/>
      <c r="FU83" s="181"/>
      <c r="FV83" s="181"/>
      <c r="FW83" s="181"/>
      <c r="FX83" s="181"/>
      <c r="FY83" s="181"/>
      <c r="FZ83" s="181"/>
      <c r="GA83" s="181"/>
      <c r="GB83" s="181"/>
      <c r="GC83" s="181"/>
      <c r="GD83" s="181"/>
      <c r="GE83" s="181"/>
      <c r="GF83" s="181"/>
      <c r="GG83" s="181"/>
      <c r="GH83" s="181"/>
      <c r="GI83" s="181"/>
      <c r="GJ83" s="181"/>
      <c r="GK83" s="181"/>
      <c r="GL83" s="181"/>
      <c r="GM83" s="181"/>
      <c r="GN83" s="181"/>
      <c r="GO83" s="181"/>
      <c r="GP83" s="181"/>
      <c r="GQ83" s="181"/>
      <c r="GR83" s="181"/>
      <c r="GS83" s="181"/>
      <c r="GT83" s="181"/>
      <c r="GU83" s="181"/>
      <c r="GV83" s="181"/>
      <c r="GW83" s="181"/>
      <c r="GX83" s="181"/>
      <c r="GY83" s="181"/>
      <c r="GZ83" s="181"/>
      <c r="HA83" s="181"/>
      <c r="HB83" s="181"/>
      <c r="HC83" s="181"/>
      <c r="HD83" s="181"/>
      <c r="HE83" s="181"/>
      <c r="HF83" s="181"/>
      <c r="HG83" s="181"/>
      <c r="HH83" s="181"/>
      <c r="HI83" s="181"/>
      <c r="HJ83" s="181"/>
      <c r="HK83" s="181"/>
      <c r="HL83" s="181"/>
      <c r="HM83" s="181"/>
      <c r="HN83" s="181"/>
      <c r="HO83" s="181"/>
      <c r="HP83" s="181"/>
      <c r="HQ83" s="181"/>
      <c r="HR83" s="181"/>
      <c r="HS83" s="181"/>
      <c r="HT83" s="181"/>
      <c r="HU83" s="181"/>
      <c r="HV83" s="181"/>
      <c r="HW83" s="181"/>
      <c r="HX83" s="181"/>
      <c r="HY83" s="181"/>
      <c r="HZ83" s="181"/>
      <c r="IA83" s="181"/>
      <c r="IB83" s="181"/>
      <c r="IC83" s="181"/>
      <c r="ID83" s="181"/>
      <c r="IE83" s="181"/>
      <c r="IF83" s="181"/>
      <c r="IG83" s="181"/>
      <c r="IH83" s="181"/>
      <c r="II83" s="181"/>
      <c r="IJ83" s="181"/>
      <c r="IK83" s="181"/>
      <c r="IL83" s="181"/>
      <c r="IM83" s="181"/>
      <c r="IN83" s="181"/>
      <c r="IO83" s="181"/>
      <c r="IP83" s="181"/>
      <c r="IQ83" s="181"/>
      <c r="IR83" s="181"/>
      <c r="IS83" s="181"/>
      <c r="IT83" s="181"/>
      <c r="IU83" s="181"/>
      <c r="IV83" s="181"/>
      <c r="IW83" s="181"/>
      <c r="IX83" s="181"/>
      <c r="IY83" s="181"/>
      <c r="IZ83" s="181"/>
      <c r="JA83" s="181"/>
      <c r="JB83" s="181"/>
      <c r="JC83" s="181"/>
      <c r="JD83" s="181"/>
      <c r="JE83" s="181"/>
      <c r="JF83" s="181"/>
      <c r="JG83" s="181"/>
      <c r="JH83" s="181"/>
      <c r="JI83" s="181"/>
      <c r="JJ83" s="181"/>
      <c r="JK83" s="181"/>
      <c r="JL83" s="181"/>
      <c r="JM83" s="181"/>
      <c r="JN83" s="181"/>
      <c r="JO83" s="181"/>
      <c r="JP83" s="181"/>
      <c r="JQ83" s="181"/>
      <c r="JR83" s="181"/>
      <c r="JS83" s="181"/>
      <c r="JT83" s="181"/>
      <c r="JU83" s="181"/>
      <c r="JV83" s="181"/>
      <c r="JW83" s="181"/>
      <c r="JX83" s="181"/>
      <c r="JY83" s="181"/>
      <c r="JZ83" s="181"/>
      <c r="KA83" s="181"/>
      <c r="KB83" s="181"/>
      <c r="KC83" s="181"/>
      <c r="KD83" s="181"/>
      <c r="KE83" s="181"/>
      <c r="KF83" s="181"/>
      <c r="KG83" s="181"/>
      <c r="KH83" s="181"/>
      <c r="KI83" s="181"/>
      <c r="KJ83" s="181"/>
      <c r="KK83" s="181"/>
      <c r="KL83" s="181"/>
      <c r="KM83" s="181"/>
      <c r="KN83" s="181"/>
      <c r="KO83" s="181"/>
      <c r="KP83" s="181"/>
      <c r="KQ83" s="181"/>
      <c r="KR83" s="181"/>
      <c r="KS83" s="181"/>
      <c r="KT83" s="181"/>
      <c r="KU83" s="181"/>
      <c r="KV83" s="181"/>
      <c r="KW83" s="181"/>
      <c r="KX83" s="181"/>
      <c r="KY83" s="181"/>
      <c r="KZ83" s="181"/>
      <c r="LA83" s="181"/>
      <c r="LB83" s="181"/>
      <c r="LC83" s="181"/>
      <c r="LD83" s="181"/>
      <c r="LE83" s="181"/>
      <c r="LF83" s="181"/>
      <c r="LG83" s="181"/>
      <c r="LH83" s="181"/>
      <c r="LI83" s="181"/>
      <c r="LJ83" s="181"/>
      <c r="LK83" s="181"/>
      <c r="LL83" s="181"/>
      <c r="LM83" s="181"/>
      <c r="LN83" s="181"/>
      <c r="LO83" s="181"/>
      <c r="LP83" s="181"/>
      <c r="LQ83" s="181"/>
      <c r="LR83" s="181"/>
      <c r="LS83" s="181"/>
      <c r="LT83" s="181"/>
      <c r="LU83" s="181"/>
      <c r="LV83" s="181"/>
      <c r="LW83" s="181"/>
      <c r="LX83" s="181"/>
      <c r="LY83" s="181"/>
      <c r="LZ83" s="181"/>
      <c r="MA83" s="181"/>
      <c r="MB83" s="181"/>
      <c r="MC83" s="181"/>
      <c r="MD83" s="181"/>
      <c r="ME83" s="181"/>
      <c r="MF83" s="181"/>
      <c r="MG83" s="181"/>
      <c r="MH83" s="181"/>
      <c r="MI83" s="181"/>
      <c r="MJ83" s="181"/>
      <c r="MK83" s="181"/>
      <c r="ML83" s="181"/>
      <c r="MM83" s="181"/>
      <c r="MN83" s="181"/>
      <c r="MO83" s="181"/>
      <c r="MP83" s="181"/>
      <c r="MQ83" s="181"/>
      <c r="MR83" s="181"/>
      <c r="MS83" s="181"/>
      <c r="MT83" s="181"/>
      <c r="MU83" s="181"/>
      <c r="MV83" s="181"/>
      <c r="MW83" s="181"/>
      <c r="MX83" s="181"/>
      <c r="MY83" s="181"/>
      <c r="MZ83" s="181"/>
      <c r="NA83" s="181"/>
      <c r="NB83" s="181"/>
      <c r="NC83" s="181"/>
      <c r="ND83" s="181"/>
      <c r="NE83" s="181"/>
      <c r="NF83" s="181"/>
      <c r="NG83" s="181"/>
      <c r="NH83" s="181"/>
      <c r="NI83" s="181"/>
      <c r="NJ83" s="181"/>
      <c r="NK83" s="181"/>
      <c r="NL83" s="181"/>
      <c r="NM83" s="181"/>
      <c r="NN83" s="181"/>
      <c r="NO83" s="181"/>
      <c r="NP83" s="181"/>
      <c r="NQ83" s="181"/>
      <c r="NR83" s="181"/>
      <c r="NS83" s="181"/>
      <c r="NT83" s="181"/>
      <c r="NU83" s="181"/>
      <c r="NV83" s="181"/>
      <c r="NW83" s="181"/>
      <c r="NX83" s="181"/>
      <c r="NY83" s="181"/>
      <c r="NZ83" s="181"/>
      <c r="OA83" s="181"/>
      <c r="OB83" s="181"/>
      <c r="OC83" s="181"/>
      <c r="OD83" s="181"/>
      <c r="OE83" s="181"/>
      <c r="OF83" s="181"/>
      <c r="OG83" s="181"/>
      <c r="OH83" s="181"/>
      <c r="OI83" s="181"/>
      <c r="OJ83" s="181"/>
      <c r="OK83" s="181"/>
      <c r="OL83" s="181"/>
      <c r="OM83" s="181"/>
      <c r="ON83" s="181"/>
      <c r="OO83" s="181"/>
      <c r="OP83" s="181"/>
      <c r="OQ83" s="181"/>
      <c r="OR83" s="181"/>
      <c r="OS83" s="181"/>
      <c r="OT83" s="181"/>
      <c r="OU83" s="181"/>
      <c r="OV83" s="181"/>
      <c r="OW83" s="181"/>
      <c r="OX83" s="181"/>
      <c r="OY83" s="181"/>
      <c r="OZ83" s="181"/>
      <c r="PA83" s="181"/>
      <c r="PB83" s="181"/>
      <c r="PC83" s="181"/>
      <c r="PD83" s="181"/>
      <c r="PE83" s="181"/>
      <c r="PF83" s="181"/>
      <c r="PG83" s="181"/>
      <c r="PH83" s="181"/>
      <c r="PI83" s="181"/>
      <c r="PJ83" s="181"/>
      <c r="PK83" s="181"/>
      <c r="PL83" s="181"/>
      <c r="PM83" s="181"/>
      <c r="PN83" s="181"/>
      <c r="PO83" s="181"/>
      <c r="PP83" s="181"/>
      <c r="PQ83" s="181"/>
      <c r="PR83" s="181"/>
      <c r="PS83" s="181"/>
      <c r="PT83" s="181"/>
      <c r="PU83" s="181"/>
      <c r="PV83" s="181"/>
      <c r="PW83" s="181"/>
      <c r="PX83" s="181"/>
      <c r="PY83" s="181"/>
      <c r="PZ83" s="181"/>
      <c r="QA83" s="181"/>
      <c r="QB83" s="181"/>
      <c r="QC83" s="181"/>
      <c r="QD83" s="181"/>
      <c r="QE83" s="181"/>
      <c r="QF83" s="181"/>
      <c r="QG83" s="181"/>
      <c r="QH83" s="181"/>
      <c r="QI83" s="181"/>
      <c r="QJ83" s="181"/>
      <c r="QK83" s="181"/>
      <c r="QL83" s="181"/>
      <c r="QM83" s="181"/>
      <c r="QN83" s="181"/>
      <c r="QO83" s="181"/>
      <c r="QP83" s="181"/>
      <c r="QQ83" s="181"/>
      <c r="QR83" s="181"/>
      <c r="QS83" s="181"/>
      <c r="QT83" s="181"/>
      <c r="QU83" s="181"/>
      <c r="QV83" s="181"/>
      <c r="QW83" s="181"/>
      <c r="QX83" s="181"/>
      <c r="QY83" s="181"/>
      <c r="QZ83" s="181"/>
      <c r="RA83" s="181"/>
      <c r="RB83" s="181"/>
      <c r="RC83" s="181"/>
      <c r="RD83" s="181"/>
      <c r="RE83" s="181"/>
      <c r="RF83" s="181"/>
      <c r="RG83" s="181"/>
      <c r="RH83" s="181"/>
      <c r="RI83" s="181"/>
      <c r="RJ83" s="181"/>
      <c r="RK83" s="181"/>
      <c r="RL83" s="181"/>
      <c r="RM83" s="181"/>
      <c r="RN83" s="181"/>
      <c r="RO83" s="181"/>
      <c r="RP83" s="181"/>
      <c r="RQ83" s="181"/>
      <c r="RR83" s="181"/>
      <c r="RS83" s="181"/>
      <c r="RT83" s="181"/>
      <c r="RU83" s="181"/>
      <c r="RV83" s="181"/>
      <c r="RW83" s="181"/>
      <c r="RX83" s="181"/>
      <c r="RY83" s="181"/>
      <c r="RZ83" s="181"/>
      <c r="SA83" s="181"/>
      <c r="SB83" s="181"/>
      <c r="SC83" s="181"/>
      <c r="SD83" s="181"/>
      <c r="SE83" s="181"/>
      <c r="SF83" s="181"/>
      <c r="SG83" s="181"/>
      <c r="SH83" s="181"/>
      <c r="SI83" s="181"/>
      <c r="SJ83" s="181"/>
      <c r="SK83" s="181"/>
      <c r="SL83" s="181"/>
      <c r="SM83" s="181"/>
      <c r="SN83" s="181"/>
      <c r="SO83" s="181"/>
      <c r="SP83" s="181"/>
      <c r="SQ83" s="181"/>
      <c r="SR83" s="181"/>
      <c r="SS83" s="181"/>
      <c r="ST83" s="181"/>
      <c r="SU83" s="181"/>
      <c r="SV83" s="181"/>
      <c r="SW83" s="181"/>
      <c r="SX83" s="181"/>
      <c r="SY83" s="181"/>
      <c r="SZ83" s="181"/>
      <c r="TA83" s="181"/>
      <c r="TB83" s="181"/>
      <c r="TC83" s="181"/>
      <c r="TD83" s="181"/>
      <c r="TE83" s="181"/>
      <c r="TF83" s="181"/>
      <c r="TG83" s="181"/>
      <c r="TH83" s="181"/>
      <c r="TI83" s="181"/>
      <c r="TJ83" s="181"/>
      <c r="TK83" s="181"/>
      <c r="TL83" s="181"/>
      <c r="TM83" s="181"/>
      <c r="TN83" s="181"/>
      <c r="TO83" s="181"/>
      <c r="TP83" s="181"/>
      <c r="TQ83" s="181"/>
      <c r="TR83" s="181"/>
      <c r="TS83" s="181"/>
      <c r="TT83" s="181"/>
      <c r="TU83" s="181"/>
      <c r="TV83" s="181"/>
      <c r="TW83" s="181"/>
      <c r="TX83" s="181"/>
      <c r="TY83" s="181"/>
      <c r="TZ83" s="181"/>
      <c r="UA83" s="181"/>
      <c r="UB83" s="181"/>
      <c r="UC83" s="181"/>
      <c r="UD83" s="181"/>
      <c r="UE83" s="181"/>
      <c r="UF83" s="181"/>
      <c r="UG83" s="181"/>
      <c r="UH83" s="181"/>
      <c r="UI83" s="181"/>
      <c r="UJ83" s="181"/>
      <c r="UK83" s="181"/>
      <c r="UL83" s="181"/>
      <c r="UM83" s="181"/>
      <c r="UN83" s="181"/>
      <c r="UO83" s="181"/>
      <c r="UP83" s="181"/>
      <c r="UQ83" s="181"/>
      <c r="UR83" s="181"/>
      <c r="US83" s="181"/>
      <c r="UT83" s="181"/>
      <c r="UU83" s="181"/>
      <c r="UV83" s="181"/>
      <c r="UW83" s="181"/>
      <c r="UX83" s="181"/>
      <c r="UY83" s="181"/>
      <c r="UZ83" s="181"/>
      <c r="VA83" s="181"/>
      <c r="VB83" s="181"/>
      <c r="VC83" s="181"/>
      <c r="VD83" s="181"/>
      <c r="VE83" s="181"/>
      <c r="VF83" s="181"/>
      <c r="VG83" s="181"/>
      <c r="VH83" s="181"/>
      <c r="VI83" s="181"/>
      <c r="VJ83" s="181"/>
      <c r="VK83" s="181"/>
      <c r="VL83" s="181"/>
      <c r="VM83" s="181"/>
      <c r="VN83" s="181"/>
      <c r="VO83" s="181"/>
      <c r="VP83" s="181"/>
      <c r="VQ83" s="181"/>
      <c r="VR83" s="181"/>
      <c r="VS83" s="181"/>
      <c r="VT83" s="181"/>
      <c r="VU83" s="181"/>
      <c r="VV83" s="181"/>
      <c r="VW83" s="181"/>
      <c r="VX83" s="181"/>
      <c r="VY83" s="181"/>
      <c r="VZ83" s="181"/>
      <c r="WA83" s="181"/>
      <c r="WB83" s="181"/>
      <c r="WC83" s="181"/>
      <c r="WD83" s="181"/>
      <c r="WE83" s="181"/>
      <c r="WF83" s="181"/>
      <c r="WG83" s="181"/>
      <c r="WH83" s="181"/>
      <c r="WI83" s="181"/>
      <c r="WJ83" s="181"/>
      <c r="WK83" s="181"/>
      <c r="WL83" s="181"/>
      <c r="WM83" s="181"/>
      <c r="WN83" s="181"/>
      <c r="WO83" s="181"/>
      <c r="WP83" s="181"/>
      <c r="WQ83" s="181"/>
      <c r="WR83" s="181"/>
      <c r="WS83" s="181"/>
      <c r="WT83" s="181"/>
      <c r="WU83" s="181"/>
      <c r="WV83" s="181"/>
      <c r="WW83" s="181"/>
      <c r="WX83" s="181"/>
      <c r="WY83" s="181"/>
      <c r="WZ83" s="181"/>
      <c r="XA83" s="181"/>
      <c r="XB83" s="181"/>
      <c r="XC83" s="181"/>
      <c r="XD83" s="181"/>
      <c r="XE83" s="181"/>
      <c r="XF83" s="181"/>
      <c r="XG83" s="181"/>
      <c r="XH83" s="181"/>
      <c r="XI83" s="181"/>
      <c r="XJ83" s="181"/>
      <c r="XK83" s="181"/>
      <c r="XL83" s="181"/>
      <c r="XM83" s="181"/>
      <c r="XN83" s="181"/>
      <c r="XO83" s="181"/>
      <c r="XP83" s="181"/>
      <c r="XQ83" s="181"/>
      <c r="XR83" s="181"/>
      <c r="XS83" s="181"/>
      <c r="XT83" s="181"/>
      <c r="XU83" s="181"/>
      <c r="XV83" s="181"/>
      <c r="XW83" s="181"/>
      <c r="XX83" s="181"/>
      <c r="XY83" s="181"/>
      <c r="XZ83" s="181"/>
      <c r="YA83" s="181"/>
      <c r="YB83" s="181"/>
      <c r="YC83" s="181"/>
      <c r="YD83" s="181"/>
      <c r="YE83" s="181"/>
      <c r="YF83" s="181"/>
      <c r="YG83" s="181"/>
      <c r="YH83" s="181"/>
      <c r="YI83" s="181"/>
      <c r="YJ83" s="181"/>
      <c r="YK83" s="181"/>
      <c r="YL83" s="181"/>
      <c r="YM83" s="181"/>
      <c r="YN83" s="181"/>
      <c r="YO83" s="181"/>
      <c r="YP83" s="181"/>
      <c r="YQ83" s="181"/>
      <c r="YR83" s="181"/>
      <c r="YS83" s="181"/>
      <c r="YT83" s="181"/>
      <c r="YU83" s="181"/>
      <c r="YV83" s="181"/>
      <c r="YW83" s="181"/>
      <c r="YX83" s="181"/>
      <c r="YY83" s="181"/>
      <c r="YZ83" s="181"/>
      <c r="ZA83" s="181"/>
      <c r="ZB83" s="181"/>
      <c r="ZC83" s="181"/>
      <c r="ZD83" s="181"/>
      <c r="ZE83" s="181"/>
      <c r="ZF83" s="181"/>
      <c r="ZG83" s="181"/>
      <c r="ZH83" s="181"/>
      <c r="ZI83" s="181"/>
      <c r="ZJ83" s="181"/>
      <c r="ZK83" s="181"/>
      <c r="ZL83" s="181"/>
      <c r="ZM83" s="181"/>
      <c r="ZN83" s="181"/>
      <c r="ZO83" s="181"/>
      <c r="ZP83" s="181"/>
      <c r="ZQ83" s="181"/>
      <c r="ZR83" s="181"/>
      <c r="ZS83" s="181"/>
      <c r="ZT83" s="181"/>
      <c r="ZU83" s="181"/>
      <c r="ZV83" s="181"/>
      <c r="ZW83" s="181"/>
      <c r="ZX83" s="181"/>
      <c r="ZY83" s="181"/>
      <c r="ZZ83" s="181"/>
      <c r="AAA83" s="181"/>
      <c r="AAB83" s="181"/>
      <c r="AAC83" s="181"/>
      <c r="AAD83" s="181"/>
      <c r="AAE83" s="181"/>
      <c r="AAF83" s="181"/>
      <c r="AAG83" s="181"/>
      <c r="AAH83" s="181"/>
      <c r="AAI83" s="181"/>
      <c r="AAJ83" s="181"/>
      <c r="AAK83" s="181"/>
      <c r="AAL83" s="181"/>
      <c r="AAM83" s="181"/>
      <c r="AAN83" s="181"/>
      <c r="AAO83" s="181"/>
      <c r="AAP83" s="181"/>
      <c r="AAQ83" s="181"/>
      <c r="AAR83" s="181"/>
      <c r="AAS83" s="181"/>
      <c r="AAT83" s="181"/>
      <c r="AAU83" s="181"/>
      <c r="AAV83" s="181"/>
      <c r="AAW83" s="181"/>
      <c r="AAX83" s="181"/>
      <c r="AAY83" s="181"/>
      <c r="AAZ83" s="181"/>
      <c r="ABA83" s="181"/>
      <c r="ABB83" s="181"/>
      <c r="ABC83" s="181"/>
      <c r="ABD83" s="181"/>
      <c r="ABE83" s="181"/>
      <c r="ABF83" s="181"/>
      <c r="ABG83" s="181"/>
      <c r="ABH83" s="181"/>
      <c r="ABI83" s="181"/>
      <c r="ABJ83" s="181"/>
      <c r="ABK83" s="181"/>
      <c r="ABL83" s="181"/>
      <c r="ABM83" s="181"/>
      <c r="ABN83" s="181"/>
      <c r="ABO83" s="181"/>
      <c r="ABP83" s="181"/>
      <c r="ABQ83" s="181"/>
      <c r="ABR83" s="181"/>
      <c r="ABS83" s="181"/>
      <c r="ABT83" s="181"/>
      <c r="ABU83" s="181"/>
      <c r="ABV83" s="181"/>
      <c r="ABW83" s="181"/>
      <c r="ABX83" s="181"/>
      <c r="ABY83" s="181"/>
      <c r="ABZ83" s="181"/>
      <c r="ACA83" s="181"/>
      <c r="ACB83" s="181"/>
      <c r="ACC83" s="181"/>
      <c r="ACD83" s="181"/>
      <c r="ACE83" s="181"/>
      <c r="ACF83" s="181"/>
      <c r="ACG83" s="181"/>
      <c r="ACH83" s="181"/>
      <c r="ACI83" s="181"/>
      <c r="ACJ83" s="181"/>
      <c r="ACK83" s="181"/>
      <c r="ACL83" s="181"/>
      <c r="ACM83" s="181"/>
      <c r="ACN83" s="181"/>
      <c r="ACO83" s="181"/>
      <c r="ACP83" s="181"/>
      <c r="ACQ83" s="181"/>
      <c r="ACR83" s="181"/>
      <c r="ACS83" s="181"/>
      <c r="ACT83" s="181"/>
      <c r="ACU83" s="181"/>
      <c r="ACV83" s="181"/>
      <c r="ACW83" s="181"/>
      <c r="ACX83" s="181"/>
      <c r="ACY83" s="181"/>
      <c r="ACZ83" s="181"/>
      <c r="ADA83" s="181"/>
      <c r="ADB83" s="181"/>
      <c r="ADC83" s="181"/>
      <c r="ADD83" s="181"/>
      <c r="ADE83" s="181"/>
      <c r="ADF83" s="181"/>
      <c r="ADG83" s="181"/>
      <c r="ADH83" s="181"/>
      <c r="ADI83" s="181"/>
      <c r="ADJ83" s="181"/>
      <c r="ADK83" s="181"/>
      <c r="ADL83" s="181"/>
      <c r="ADM83" s="181"/>
      <c r="ADN83" s="181"/>
      <c r="ADO83" s="181"/>
      <c r="ADP83" s="181"/>
      <c r="ADQ83" s="181"/>
      <c r="ADR83" s="181"/>
      <c r="ADS83" s="181"/>
      <c r="ADT83" s="181"/>
      <c r="ADU83" s="181"/>
      <c r="ADV83" s="181"/>
      <c r="ADW83" s="181"/>
      <c r="ADX83" s="181"/>
      <c r="ADY83" s="181"/>
      <c r="ADZ83" s="181"/>
      <c r="AEA83" s="181"/>
      <c r="AEB83" s="181"/>
      <c r="AEC83" s="181"/>
      <c r="AED83" s="181"/>
      <c r="AEE83" s="181"/>
      <c r="AEF83" s="181"/>
      <c r="AEG83" s="181"/>
      <c r="AEH83" s="181"/>
      <c r="AEI83" s="181"/>
      <c r="AEJ83" s="181"/>
      <c r="AEK83" s="181"/>
      <c r="AEL83" s="181"/>
      <c r="AEM83" s="181"/>
      <c r="AEN83" s="181"/>
      <c r="AEO83" s="181"/>
      <c r="AEP83" s="181"/>
      <c r="AEQ83" s="181"/>
      <c r="AER83" s="181"/>
      <c r="AES83" s="181"/>
      <c r="AET83" s="181"/>
      <c r="AEU83" s="181"/>
      <c r="AEV83" s="181"/>
      <c r="AEW83" s="181"/>
      <c r="AEX83" s="181"/>
      <c r="AEY83" s="181"/>
      <c r="AEZ83" s="181"/>
      <c r="AFA83" s="181"/>
      <c r="AFB83" s="181"/>
      <c r="AFC83" s="181"/>
      <c r="AFD83" s="181"/>
      <c r="AFE83" s="181"/>
      <c r="AFF83" s="181"/>
      <c r="AFG83" s="181"/>
      <c r="AFH83" s="181"/>
      <c r="AFI83" s="181"/>
      <c r="AFJ83" s="181"/>
      <c r="AFK83" s="181"/>
      <c r="AFL83" s="181"/>
      <c r="AFM83" s="181"/>
      <c r="AFN83" s="181"/>
      <c r="AFO83" s="181"/>
      <c r="AFP83" s="181"/>
      <c r="AFQ83" s="181"/>
      <c r="AFR83" s="181"/>
      <c r="AFS83" s="181"/>
      <c r="AFT83" s="181"/>
      <c r="AFU83" s="181"/>
      <c r="AFV83" s="181"/>
      <c r="AFW83" s="181"/>
      <c r="AFX83" s="181"/>
      <c r="AFY83" s="181"/>
      <c r="AFZ83" s="181"/>
      <c r="AGA83" s="181"/>
      <c r="AGB83" s="181"/>
      <c r="AGC83" s="181"/>
      <c r="AGD83" s="181"/>
      <c r="AGE83" s="181"/>
      <c r="AGF83" s="181"/>
      <c r="AGG83" s="181"/>
      <c r="AGH83" s="181"/>
      <c r="AGI83" s="181"/>
      <c r="AGJ83" s="181"/>
      <c r="AGK83" s="181"/>
      <c r="AGL83" s="181"/>
      <c r="AGM83" s="181"/>
      <c r="AGN83" s="181"/>
      <c r="AGO83" s="181"/>
      <c r="AGP83" s="181"/>
      <c r="AGQ83" s="181"/>
      <c r="AGR83" s="181"/>
      <c r="AGS83" s="181"/>
      <c r="AGT83" s="181"/>
      <c r="AGU83" s="181"/>
      <c r="AGV83" s="181"/>
      <c r="AGW83" s="181"/>
      <c r="AGX83" s="181"/>
      <c r="AGY83" s="181"/>
      <c r="AGZ83" s="181"/>
      <c r="AHA83" s="181"/>
      <c r="AHB83" s="181"/>
      <c r="AHC83" s="181"/>
      <c r="AHD83" s="181"/>
      <c r="AHE83" s="181"/>
      <c r="AHF83" s="181"/>
      <c r="AHG83" s="181"/>
      <c r="AHH83" s="181"/>
      <c r="AHI83" s="181"/>
      <c r="AHJ83" s="181"/>
      <c r="AHK83" s="181"/>
      <c r="AHL83" s="181"/>
      <c r="AHM83" s="181"/>
      <c r="AHN83" s="181"/>
      <c r="AHO83" s="181"/>
      <c r="AHP83" s="181"/>
      <c r="AHQ83" s="181"/>
      <c r="AHR83" s="181"/>
      <c r="AHS83" s="181"/>
      <c r="AHT83" s="181"/>
      <c r="AHU83" s="181"/>
      <c r="AHV83" s="181"/>
      <c r="AHW83" s="181"/>
      <c r="AHX83" s="181"/>
      <c r="AHY83" s="181"/>
      <c r="AHZ83" s="181"/>
      <c r="AIA83" s="181"/>
      <c r="AIB83" s="181"/>
      <c r="AIC83" s="181"/>
      <c r="AID83" s="181"/>
      <c r="AIE83" s="181"/>
      <c r="AIF83" s="181"/>
      <c r="AIG83" s="181"/>
      <c r="AIH83" s="181"/>
      <c r="AII83" s="181"/>
      <c r="AIJ83" s="181"/>
      <c r="AIK83" s="181"/>
      <c r="AIL83" s="181"/>
      <c r="AIM83" s="181"/>
      <c r="AIN83" s="181"/>
      <c r="AIO83" s="181"/>
      <c r="AIP83" s="181"/>
      <c r="AIQ83" s="181"/>
      <c r="AIR83" s="181"/>
      <c r="AIS83" s="181"/>
      <c r="AIT83" s="181"/>
      <c r="AIU83" s="181"/>
      <c r="AIV83" s="181"/>
      <c r="AIW83" s="181"/>
      <c r="AIX83" s="181"/>
      <c r="AIY83" s="181"/>
      <c r="AIZ83" s="181"/>
      <c r="AJA83" s="181"/>
      <c r="AJB83" s="181"/>
      <c r="AJC83" s="181"/>
      <c r="AJD83" s="181"/>
      <c r="AJE83" s="181"/>
      <c r="AJF83" s="181"/>
      <c r="AJG83" s="181"/>
      <c r="AJH83" s="181"/>
      <c r="AJI83" s="181"/>
      <c r="AJJ83" s="181"/>
      <c r="AJK83" s="181"/>
      <c r="AJL83" s="181"/>
      <c r="AJM83" s="181"/>
      <c r="AJN83" s="181"/>
      <c r="AJO83" s="181"/>
      <c r="AJP83" s="181"/>
      <c r="AJQ83" s="181"/>
      <c r="AJR83" s="181"/>
      <c r="AJS83" s="181"/>
      <c r="AJT83" s="181"/>
      <c r="AJU83" s="181"/>
      <c r="AJV83" s="181"/>
      <c r="AJW83" s="181"/>
      <c r="AJX83" s="181"/>
      <c r="AJY83" s="181"/>
      <c r="AJZ83" s="181"/>
      <c r="AKA83" s="181"/>
      <c r="AKB83" s="181"/>
      <c r="AKC83" s="181"/>
      <c r="AKD83" s="181"/>
      <c r="AKE83" s="181"/>
      <c r="AKF83" s="181"/>
      <c r="AKG83" s="181"/>
      <c r="AKH83" s="181"/>
      <c r="AKI83" s="181"/>
      <c r="AKJ83" s="181"/>
      <c r="AKK83" s="181"/>
      <c r="AKL83" s="181"/>
      <c r="AKM83" s="181"/>
      <c r="AKN83" s="181"/>
      <c r="AKO83" s="181"/>
      <c r="AKP83" s="181"/>
      <c r="AKQ83" s="181"/>
      <c r="AKR83" s="181"/>
      <c r="AKS83" s="181"/>
      <c r="AKT83" s="181"/>
      <c r="AKU83" s="181"/>
      <c r="AKV83" s="181"/>
      <c r="AKW83" s="181"/>
      <c r="AKX83" s="181"/>
      <c r="AKY83" s="181"/>
      <c r="AKZ83" s="181"/>
      <c r="ALA83" s="181"/>
      <c r="ALB83" s="181"/>
      <c r="ALC83" s="181"/>
      <c r="ALD83" s="181"/>
      <c r="ALE83" s="181"/>
      <c r="ALF83" s="181"/>
      <c r="ALG83" s="181"/>
      <c r="ALH83" s="181"/>
      <c r="ALI83" s="181"/>
      <c r="ALJ83" s="181"/>
      <c r="ALK83" s="181"/>
      <c r="ALL83" s="181"/>
      <c r="ALM83" s="181"/>
      <c r="ALN83" s="181"/>
      <c r="ALO83" s="181"/>
      <c r="ALP83" s="181"/>
      <c r="ALQ83" s="181"/>
      <c r="ALR83" s="181"/>
      <c r="ALS83" s="181"/>
      <c r="ALT83" s="181"/>
      <c r="ALU83" s="181"/>
      <c r="ALV83" s="181"/>
      <c r="ALW83" s="181"/>
      <c r="ALX83" s="181"/>
      <c r="ALY83" s="181"/>
      <c r="ALZ83" s="181"/>
      <c r="AMA83" s="181"/>
      <c r="AMB83" s="181"/>
      <c r="AMC83" s="181"/>
      <c r="AMD83" s="181"/>
      <c r="AME83" s="181"/>
      <c r="AMF83" s="181"/>
      <c r="AMG83" s="181"/>
      <c r="AMH83" s="181"/>
      <c r="AMI83" s="181"/>
      <c r="AMJ83" s="181"/>
      <c r="AMK83" s="181"/>
      <c r="AML83" s="181"/>
      <c r="AMM83" s="181"/>
      <c r="AMN83" s="181"/>
      <c r="AMO83" s="181"/>
      <c r="AMP83" s="181"/>
      <c r="AMQ83" s="181"/>
      <c r="AMR83" s="181"/>
      <c r="AMS83" s="181"/>
      <c r="AMT83" s="181"/>
      <c r="AMU83" s="181"/>
      <c r="AMV83" s="181"/>
      <c r="AMW83" s="181"/>
      <c r="AMX83" s="181"/>
      <c r="AMY83" s="181"/>
      <c r="AMZ83" s="181"/>
      <c r="ANA83" s="181"/>
      <c r="ANB83" s="181"/>
      <c r="ANC83" s="181"/>
      <c r="AND83" s="181"/>
      <c r="ANE83" s="181"/>
      <c r="ANF83" s="181"/>
      <c r="ANG83" s="181"/>
      <c r="ANH83" s="181"/>
      <c r="ANI83" s="181"/>
      <c r="ANJ83" s="181"/>
      <c r="ANK83" s="181"/>
      <c r="ANL83" s="181"/>
      <c r="ANM83" s="181"/>
      <c r="ANN83" s="181"/>
      <c r="ANO83" s="181"/>
      <c r="ANP83" s="181"/>
      <c r="ANQ83" s="181"/>
      <c r="ANR83" s="181"/>
      <c r="ANS83" s="181"/>
      <c r="ANT83" s="181"/>
      <c r="ANU83" s="181"/>
      <c r="ANV83" s="181"/>
      <c r="ANW83" s="181"/>
      <c r="ANX83" s="181"/>
      <c r="ANY83" s="181"/>
      <c r="ANZ83" s="181"/>
      <c r="AOA83" s="181"/>
      <c r="AOB83" s="181"/>
      <c r="AOC83" s="181"/>
      <c r="AOD83" s="181"/>
      <c r="AOE83" s="181"/>
      <c r="AOF83" s="181"/>
      <c r="AOG83" s="181"/>
      <c r="AOH83" s="181"/>
      <c r="AOI83" s="181"/>
      <c r="AOJ83" s="181"/>
      <c r="AOK83" s="181"/>
      <c r="AOL83" s="181"/>
      <c r="AOM83" s="181"/>
      <c r="AON83" s="181"/>
      <c r="AOO83" s="181"/>
      <c r="AOP83" s="181"/>
      <c r="AOQ83" s="181"/>
      <c r="AOR83" s="181"/>
      <c r="AOS83" s="181"/>
      <c r="AOT83" s="181"/>
      <c r="AOU83" s="181"/>
      <c r="AOV83" s="181"/>
      <c r="AOW83" s="181"/>
      <c r="AOX83" s="181"/>
      <c r="AOY83" s="181"/>
      <c r="AOZ83" s="181"/>
      <c r="APA83" s="181"/>
      <c r="APB83" s="181"/>
      <c r="APC83" s="181"/>
      <c r="APD83" s="181"/>
      <c r="APE83" s="181"/>
      <c r="APF83" s="181"/>
      <c r="APG83" s="181"/>
      <c r="APH83" s="181"/>
      <c r="API83" s="181"/>
      <c r="APJ83" s="181"/>
      <c r="APK83" s="181"/>
      <c r="APL83" s="181"/>
      <c r="APM83" s="181"/>
      <c r="APN83" s="181"/>
      <c r="APO83" s="181"/>
      <c r="APP83" s="181"/>
      <c r="APQ83" s="181"/>
      <c r="APR83" s="181"/>
      <c r="APS83" s="181"/>
      <c r="APT83" s="181"/>
      <c r="APU83" s="181"/>
      <c r="APV83" s="181"/>
      <c r="APW83" s="181"/>
      <c r="APX83" s="181"/>
      <c r="APY83" s="181"/>
      <c r="APZ83" s="181"/>
      <c r="AQA83" s="181"/>
      <c r="AQB83" s="181"/>
      <c r="AQC83" s="181"/>
      <c r="AQD83" s="181"/>
      <c r="AQE83" s="181"/>
      <c r="AQF83" s="181"/>
      <c r="AQG83" s="181"/>
      <c r="AQH83" s="181"/>
      <c r="AQI83" s="181"/>
      <c r="AQJ83" s="181"/>
      <c r="AQK83" s="181"/>
      <c r="AQL83" s="181"/>
      <c r="AQM83" s="181"/>
      <c r="AQN83" s="181"/>
      <c r="AQO83" s="181"/>
      <c r="AQP83" s="181"/>
      <c r="AQQ83" s="181"/>
      <c r="AQR83" s="181"/>
      <c r="AQS83" s="181"/>
      <c r="AQT83" s="181"/>
      <c r="AQU83" s="181"/>
      <c r="AQV83" s="181"/>
      <c r="AQW83" s="181"/>
      <c r="AQX83" s="181"/>
      <c r="AQY83" s="181"/>
      <c r="AQZ83" s="181"/>
      <c r="ARA83" s="181"/>
      <c r="ARB83" s="181"/>
      <c r="ARC83" s="181"/>
      <c r="ARD83" s="181"/>
      <c r="ARE83" s="181"/>
      <c r="ARF83" s="181"/>
      <c r="ARG83" s="181"/>
      <c r="ARH83" s="181"/>
      <c r="ARI83" s="181"/>
      <c r="ARJ83" s="181"/>
      <c r="ARK83" s="181"/>
      <c r="ARL83" s="181"/>
      <c r="ARM83" s="181"/>
      <c r="ARN83" s="181"/>
      <c r="ARO83" s="181"/>
      <c r="ARP83" s="181"/>
      <c r="ARQ83" s="181"/>
      <c r="ARR83" s="181"/>
      <c r="ARS83" s="181"/>
      <c r="ART83" s="181"/>
      <c r="ARU83" s="181"/>
      <c r="ARV83" s="181"/>
      <c r="ARW83" s="181"/>
      <c r="ARX83" s="181"/>
      <c r="ARY83" s="181"/>
      <c r="ARZ83" s="181"/>
      <c r="ASA83" s="181"/>
      <c r="ASB83" s="181"/>
      <c r="ASC83" s="181"/>
      <c r="ASD83" s="181"/>
      <c r="ASE83" s="181"/>
      <c r="ASF83" s="181"/>
      <c r="ASG83" s="181"/>
      <c r="ASH83" s="181"/>
      <c r="ASI83" s="181"/>
      <c r="ASJ83" s="181"/>
      <c r="ASK83" s="181"/>
      <c r="ASL83" s="181"/>
      <c r="ASM83" s="181"/>
      <c r="ASN83" s="181"/>
      <c r="ASO83" s="181"/>
      <c r="ASP83" s="181"/>
      <c r="ASQ83" s="181"/>
      <c r="ASR83" s="181"/>
      <c r="ASS83" s="181"/>
      <c r="AST83" s="181"/>
      <c r="ASU83" s="181"/>
      <c r="ASV83" s="181"/>
      <c r="ASW83" s="181"/>
      <c r="ASX83" s="181"/>
      <c r="ASY83" s="181"/>
      <c r="ASZ83" s="181"/>
      <c r="ATA83" s="181"/>
      <c r="ATB83" s="181"/>
      <c r="ATC83" s="181"/>
      <c r="ATD83" s="181"/>
      <c r="ATE83" s="181"/>
      <c r="ATF83" s="181"/>
      <c r="ATG83" s="181"/>
      <c r="ATH83" s="181"/>
      <c r="ATI83" s="181"/>
      <c r="ATJ83" s="181"/>
      <c r="ATK83" s="181"/>
      <c r="ATL83" s="181"/>
      <c r="ATM83" s="181"/>
      <c r="ATN83" s="181"/>
      <c r="ATO83" s="181"/>
      <c r="ATP83" s="181"/>
      <c r="ATQ83" s="181"/>
      <c r="ATR83" s="181"/>
      <c r="ATS83" s="181"/>
      <c r="ATT83" s="181"/>
      <c r="ATU83" s="181"/>
      <c r="ATV83" s="181"/>
      <c r="ATW83" s="181"/>
      <c r="ATX83" s="181"/>
      <c r="ATY83" s="181"/>
      <c r="ATZ83" s="181"/>
      <c r="AUA83" s="181"/>
      <c r="AUB83" s="181"/>
      <c r="AUC83" s="181"/>
      <c r="AUD83" s="181"/>
      <c r="AUE83" s="181"/>
      <c r="AUF83" s="181"/>
      <c r="AUG83" s="181"/>
      <c r="AUH83" s="181"/>
      <c r="AUI83" s="181"/>
      <c r="AUJ83" s="181"/>
      <c r="AUK83" s="181"/>
      <c r="AUL83" s="181"/>
      <c r="AUM83" s="181"/>
      <c r="AUN83" s="181"/>
      <c r="AUO83" s="181"/>
      <c r="AUP83" s="181"/>
      <c r="AUQ83" s="181"/>
      <c r="AUR83" s="181"/>
      <c r="AUS83" s="181"/>
      <c r="AUT83" s="181"/>
      <c r="AUU83" s="181"/>
      <c r="AUV83" s="181"/>
      <c r="AUW83" s="181"/>
      <c r="AUX83" s="181"/>
      <c r="AUY83" s="181"/>
      <c r="AUZ83" s="181"/>
      <c r="AVA83" s="181"/>
      <c r="AVB83" s="181"/>
      <c r="AVC83" s="181"/>
      <c r="AVD83" s="181"/>
      <c r="AVE83" s="181"/>
      <c r="AVF83" s="181"/>
      <c r="AVG83" s="181"/>
      <c r="AVH83" s="181"/>
      <c r="AVI83" s="181"/>
      <c r="AVJ83" s="181"/>
      <c r="AVK83" s="181"/>
      <c r="AVL83" s="181"/>
      <c r="AVM83" s="181"/>
      <c r="AVN83" s="181"/>
      <c r="AVO83" s="181"/>
      <c r="AVP83" s="181"/>
      <c r="AVQ83" s="181"/>
      <c r="AVR83" s="181"/>
      <c r="AVS83" s="181"/>
      <c r="AVT83" s="181"/>
      <c r="AVU83" s="181"/>
      <c r="AVV83" s="181"/>
      <c r="AVW83" s="181"/>
      <c r="AVX83" s="181"/>
      <c r="AVY83" s="181"/>
      <c r="AVZ83" s="181"/>
      <c r="AWA83" s="181"/>
      <c r="AWB83" s="181"/>
      <c r="AWC83" s="181"/>
      <c r="AWD83" s="181"/>
      <c r="AWE83" s="181"/>
      <c r="AWF83" s="181"/>
      <c r="AWG83" s="181"/>
      <c r="AWH83" s="181"/>
      <c r="AWI83" s="181"/>
      <c r="AWJ83" s="181"/>
      <c r="AWK83" s="181"/>
      <c r="AWL83" s="181"/>
      <c r="AWM83" s="181"/>
      <c r="AWN83" s="181"/>
      <c r="AWO83" s="181"/>
      <c r="AWP83" s="181"/>
      <c r="AWQ83" s="181"/>
      <c r="AWR83" s="181"/>
      <c r="AWS83" s="181"/>
      <c r="AWT83" s="181"/>
      <c r="AWU83" s="181"/>
      <c r="AWV83" s="181"/>
      <c r="AWW83" s="181"/>
      <c r="AWX83" s="181"/>
      <c r="AWY83" s="181"/>
      <c r="AWZ83" s="181"/>
      <c r="AXA83" s="181"/>
      <c r="AXB83" s="181"/>
      <c r="AXC83" s="181"/>
      <c r="AXD83" s="181"/>
      <c r="AXE83" s="181"/>
      <c r="AXF83" s="181"/>
      <c r="AXG83" s="181"/>
      <c r="AXH83" s="181"/>
      <c r="AXI83" s="181"/>
      <c r="AXJ83" s="181"/>
      <c r="AXK83" s="181"/>
      <c r="AXL83" s="181"/>
      <c r="AXM83" s="181"/>
      <c r="AXN83" s="181"/>
      <c r="AXO83" s="181"/>
      <c r="AXP83" s="181"/>
      <c r="AXQ83" s="181"/>
      <c r="AXR83" s="181"/>
      <c r="AXS83" s="181"/>
      <c r="AXT83" s="181"/>
      <c r="AXU83" s="181"/>
      <c r="AXV83" s="181"/>
      <c r="AXW83" s="181"/>
      <c r="AXX83" s="181"/>
      <c r="AXY83" s="181"/>
      <c r="AXZ83" s="181"/>
      <c r="AYA83" s="181"/>
      <c r="AYB83" s="181"/>
      <c r="AYC83" s="181"/>
      <c r="AYD83" s="181"/>
      <c r="AYE83" s="181"/>
      <c r="AYF83" s="181"/>
      <c r="AYG83" s="181"/>
      <c r="AYH83" s="181"/>
      <c r="AYI83" s="181"/>
      <c r="AYJ83" s="181"/>
      <c r="AYK83" s="181"/>
      <c r="AYL83" s="181"/>
      <c r="AYM83" s="181"/>
      <c r="AYN83" s="181"/>
      <c r="AYO83" s="181"/>
      <c r="AYP83" s="181"/>
      <c r="AYQ83" s="181"/>
      <c r="AYR83" s="181"/>
      <c r="AYS83" s="181"/>
      <c r="AYT83" s="181"/>
      <c r="AYU83" s="181"/>
      <c r="AYV83" s="181"/>
      <c r="AYW83" s="181"/>
      <c r="AYX83" s="181"/>
      <c r="AYY83" s="181"/>
      <c r="AYZ83" s="181"/>
      <c r="AZA83" s="181"/>
      <c r="AZB83" s="181"/>
      <c r="AZC83" s="181"/>
      <c r="AZD83" s="181"/>
      <c r="AZE83" s="181"/>
      <c r="AZF83" s="181"/>
      <c r="AZG83" s="181"/>
      <c r="AZH83" s="181"/>
      <c r="AZI83" s="181"/>
      <c r="AZJ83" s="181"/>
      <c r="AZK83" s="181"/>
      <c r="AZL83" s="181"/>
      <c r="AZM83" s="181"/>
      <c r="AZN83" s="181"/>
      <c r="AZO83" s="181"/>
      <c r="AZP83" s="181"/>
      <c r="AZQ83" s="181"/>
      <c r="AZR83" s="181"/>
      <c r="AZS83" s="181"/>
      <c r="AZT83" s="181"/>
      <c r="AZU83" s="181"/>
      <c r="AZV83" s="181"/>
      <c r="AZW83" s="181"/>
      <c r="AZX83" s="181"/>
      <c r="AZY83" s="181"/>
      <c r="AZZ83" s="181"/>
      <c r="BAA83" s="181"/>
      <c r="BAB83" s="181"/>
      <c r="BAC83" s="181"/>
      <c r="BAD83" s="181"/>
      <c r="BAE83" s="181"/>
      <c r="BAF83" s="181"/>
      <c r="BAG83" s="181"/>
      <c r="BAH83" s="181"/>
      <c r="BAI83" s="181"/>
      <c r="BAJ83" s="181"/>
      <c r="BAK83" s="181"/>
      <c r="BAL83" s="181"/>
      <c r="BAM83" s="181"/>
      <c r="BAN83" s="181"/>
      <c r="BAO83" s="181"/>
      <c r="BAP83" s="181"/>
      <c r="BAQ83" s="181"/>
      <c r="BAR83" s="181"/>
      <c r="BAS83" s="181"/>
      <c r="BAT83" s="181"/>
      <c r="BAU83" s="181"/>
      <c r="BAV83" s="181"/>
      <c r="BAW83" s="181"/>
      <c r="BAX83" s="181"/>
      <c r="BAY83" s="181"/>
      <c r="BAZ83" s="181"/>
      <c r="BBA83" s="181"/>
      <c r="BBB83" s="181"/>
      <c r="BBC83" s="181"/>
      <c r="BBD83" s="181"/>
      <c r="BBE83" s="181"/>
      <c r="BBF83" s="181"/>
      <c r="BBG83" s="181"/>
      <c r="BBH83" s="181"/>
      <c r="BBI83" s="181"/>
      <c r="BBJ83" s="181"/>
      <c r="BBK83" s="181"/>
      <c r="BBL83" s="181"/>
      <c r="BBM83" s="181"/>
      <c r="BBN83" s="181"/>
      <c r="BBO83" s="181"/>
      <c r="BBP83" s="181"/>
      <c r="BBQ83" s="181"/>
      <c r="BBR83" s="181"/>
      <c r="BBS83" s="181"/>
      <c r="BBT83" s="181"/>
      <c r="BBU83" s="181"/>
      <c r="BBV83" s="181"/>
      <c r="BBW83" s="181"/>
      <c r="BBX83" s="181"/>
      <c r="BBY83" s="181"/>
      <c r="BBZ83" s="181"/>
      <c r="BCA83" s="181"/>
      <c r="BCB83" s="181"/>
      <c r="BCC83" s="181"/>
      <c r="BCD83" s="181"/>
      <c r="BCE83" s="181"/>
      <c r="BCF83" s="181"/>
      <c r="BCG83" s="181"/>
      <c r="BCH83" s="181"/>
      <c r="BCI83" s="181"/>
      <c r="BCJ83" s="181"/>
      <c r="BCK83" s="181"/>
      <c r="BCL83" s="181"/>
      <c r="BCM83" s="181"/>
      <c r="BCN83" s="181"/>
      <c r="BCO83" s="181"/>
      <c r="BCP83" s="181"/>
      <c r="BCQ83" s="181"/>
      <c r="BCR83" s="181"/>
      <c r="BCS83" s="181"/>
      <c r="BCT83" s="181"/>
      <c r="BCU83" s="181"/>
      <c r="BCV83" s="181"/>
      <c r="BCW83" s="181"/>
      <c r="BCX83" s="181"/>
      <c r="BCY83" s="181"/>
      <c r="BCZ83" s="181"/>
      <c r="BDA83" s="181"/>
      <c r="BDB83" s="181"/>
      <c r="BDC83" s="181"/>
      <c r="BDD83" s="181"/>
      <c r="BDE83" s="181"/>
      <c r="BDF83" s="181"/>
      <c r="BDG83" s="181"/>
      <c r="BDH83" s="181"/>
      <c r="BDI83" s="181"/>
      <c r="BDJ83" s="181"/>
      <c r="BDK83" s="181"/>
      <c r="BDL83" s="181"/>
      <c r="BDM83" s="181"/>
      <c r="BDN83" s="181"/>
      <c r="BDO83" s="181"/>
      <c r="BDP83" s="181"/>
      <c r="BDQ83" s="181"/>
      <c r="BDR83" s="181"/>
      <c r="BDS83" s="181"/>
      <c r="BDT83" s="181"/>
      <c r="BDU83" s="181"/>
      <c r="BDV83" s="181"/>
      <c r="BDW83" s="181"/>
      <c r="BDX83" s="181"/>
      <c r="BDY83" s="181"/>
      <c r="BDZ83" s="181"/>
      <c r="BEA83" s="181"/>
      <c r="BEB83" s="181"/>
      <c r="BEC83" s="181"/>
      <c r="BED83" s="181"/>
      <c r="BEE83" s="181"/>
      <c r="BEF83" s="181"/>
      <c r="BEG83" s="181"/>
      <c r="BEH83" s="181"/>
      <c r="BEI83" s="181"/>
      <c r="BEJ83" s="181"/>
      <c r="BEK83" s="181"/>
      <c r="BEL83" s="181"/>
      <c r="BEM83" s="181"/>
      <c r="BEN83" s="181"/>
      <c r="BEO83" s="181"/>
      <c r="BEP83" s="181"/>
      <c r="BEQ83" s="181"/>
      <c r="BER83" s="181"/>
      <c r="BES83" s="181"/>
      <c r="BET83" s="181"/>
      <c r="BEU83" s="181"/>
      <c r="BEV83" s="181"/>
      <c r="BEW83" s="181"/>
      <c r="BEX83" s="181"/>
      <c r="BEY83" s="181"/>
      <c r="BEZ83" s="181"/>
      <c r="BFA83" s="181"/>
      <c r="BFB83" s="181"/>
      <c r="BFC83" s="181"/>
      <c r="BFD83" s="181"/>
      <c r="BFE83" s="181"/>
      <c r="BFF83" s="181"/>
      <c r="BFG83" s="181"/>
      <c r="BFH83" s="181"/>
      <c r="BFI83" s="181"/>
      <c r="BFJ83" s="181"/>
      <c r="BFK83" s="181"/>
      <c r="BFL83" s="181"/>
      <c r="BFM83" s="181"/>
      <c r="BFN83" s="181"/>
      <c r="BFO83" s="181"/>
      <c r="BFP83" s="181"/>
      <c r="BFQ83" s="181"/>
      <c r="BFR83" s="181"/>
      <c r="BFS83" s="181"/>
      <c r="BFT83" s="181"/>
      <c r="BFU83" s="181"/>
      <c r="BFV83" s="181"/>
      <c r="BFW83" s="181"/>
      <c r="BFX83" s="181"/>
      <c r="BFY83" s="181"/>
      <c r="BFZ83" s="181"/>
      <c r="BGA83" s="181"/>
      <c r="BGB83" s="181"/>
      <c r="BGC83" s="181"/>
      <c r="BGD83" s="181"/>
      <c r="BGE83" s="181"/>
      <c r="BGF83" s="181"/>
      <c r="BGG83" s="181"/>
      <c r="BGH83" s="181"/>
      <c r="BGI83" s="181"/>
      <c r="BGJ83" s="181"/>
      <c r="BGK83" s="181"/>
      <c r="BGL83" s="181"/>
      <c r="BGM83" s="181"/>
      <c r="BGN83" s="181"/>
      <c r="BGO83" s="181"/>
      <c r="BGP83" s="181"/>
      <c r="BGQ83" s="181"/>
      <c r="BGR83" s="181"/>
      <c r="BGS83" s="181"/>
      <c r="BGT83" s="181"/>
      <c r="BGU83" s="181"/>
      <c r="BGV83" s="181"/>
      <c r="BGW83" s="181"/>
      <c r="BGX83" s="181"/>
      <c r="BGY83" s="181"/>
      <c r="BGZ83" s="181"/>
      <c r="BHA83" s="181"/>
      <c r="BHB83" s="181"/>
      <c r="BHC83" s="181"/>
      <c r="BHD83" s="181"/>
      <c r="BHE83" s="181"/>
      <c r="BHF83" s="181"/>
      <c r="BHG83" s="181"/>
      <c r="BHH83" s="181"/>
      <c r="BHI83" s="181"/>
      <c r="BHJ83" s="181"/>
      <c r="BHK83" s="181"/>
      <c r="BHL83" s="181"/>
      <c r="BHM83" s="181"/>
      <c r="BHN83" s="181"/>
      <c r="BHO83" s="181"/>
      <c r="BHP83" s="181"/>
      <c r="BHQ83" s="181"/>
      <c r="BHR83" s="181"/>
      <c r="BHS83" s="181"/>
      <c r="BHT83" s="181"/>
      <c r="BHU83" s="181"/>
      <c r="BHV83" s="181"/>
      <c r="BHW83" s="181"/>
      <c r="BHX83" s="181"/>
      <c r="BHY83" s="181"/>
      <c r="BHZ83" s="181"/>
      <c r="BIA83" s="181"/>
      <c r="BIB83" s="181"/>
      <c r="BIC83" s="181"/>
    </row>
    <row r="84" spans="1:1589" ht="30.75" customHeight="1" x14ac:dyDescent="0.25">
      <c r="A84" s="261"/>
      <c r="B84" s="259"/>
      <c r="C84" s="149" t="s">
        <v>53</v>
      </c>
      <c r="D84" s="113">
        <v>116.21</v>
      </c>
      <c r="E84" s="113">
        <v>45.52</v>
      </c>
      <c r="F84" s="113">
        <v>45.52</v>
      </c>
      <c r="G84" s="167"/>
      <c r="H84" s="168"/>
      <c r="I84" s="168"/>
      <c r="J84" s="168"/>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c r="AH84" s="181"/>
      <c r="AI84" s="181"/>
      <c r="AJ84" s="181"/>
      <c r="AK84" s="181"/>
      <c r="AL84" s="181"/>
      <c r="AM84" s="181"/>
      <c r="AN84" s="181"/>
      <c r="AO84" s="181"/>
      <c r="AP84" s="181"/>
      <c r="AQ84" s="181"/>
      <c r="AR84" s="182" t="e">
        <f>D84+D83+D82+D81+D80+#REF!+D78+#REF!</f>
        <v>#REF!</v>
      </c>
      <c r="AS84" s="181"/>
      <c r="AT84" s="181"/>
      <c r="AU84" s="181"/>
      <c r="AV84" s="181"/>
      <c r="AW84" s="181"/>
      <c r="AX84" s="181"/>
      <c r="AY84" s="181"/>
      <c r="AZ84" s="181"/>
      <c r="BA84" s="181"/>
      <c r="BB84" s="181"/>
      <c r="BC84" s="181"/>
      <c r="BD84" s="181"/>
      <c r="BE84" s="181"/>
      <c r="BF84" s="181"/>
      <c r="BG84" s="181"/>
      <c r="BH84" s="181"/>
      <c r="BI84" s="181"/>
      <c r="BJ84" s="181"/>
      <c r="BK84" s="181"/>
      <c r="BL84" s="181"/>
      <c r="BM84" s="181"/>
      <c r="BN84" s="181"/>
      <c r="BO84" s="181"/>
      <c r="BP84" s="181"/>
      <c r="BQ84" s="181"/>
      <c r="BR84" s="181"/>
      <c r="BS84" s="181"/>
      <c r="BT84" s="181"/>
      <c r="BU84" s="181"/>
      <c r="BV84" s="181"/>
      <c r="BW84" s="181"/>
      <c r="BX84" s="181"/>
      <c r="BY84" s="181"/>
      <c r="BZ84" s="181"/>
      <c r="CA84" s="181"/>
      <c r="CB84" s="181"/>
      <c r="CC84" s="181"/>
      <c r="CD84" s="181"/>
      <c r="CE84" s="181"/>
      <c r="CF84" s="181"/>
      <c r="CG84" s="181"/>
      <c r="CH84" s="181"/>
      <c r="CI84" s="181"/>
      <c r="CJ84" s="181"/>
      <c r="CK84" s="181"/>
      <c r="CL84" s="181"/>
      <c r="CM84" s="181"/>
      <c r="CN84" s="181"/>
      <c r="CO84" s="181"/>
      <c r="CP84" s="181"/>
      <c r="CQ84" s="181"/>
      <c r="CR84" s="181"/>
      <c r="CS84" s="181"/>
      <c r="CT84" s="181"/>
      <c r="CU84" s="181"/>
      <c r="CV84" s="181"/>
      <c r="CW84" s="181"/>
      <c r="CX84" s="181"/>
      <c r="CY84" s="181"/>
      <c r="CZ84" s="181"/>
      <c r="DA84" s="181"/>
      <c r="DB84" s="181"/>
      <c r="DC84" s="181"/>
      <c r="DD84" s="181"/>
      <c r="DE84" s="181"/>
      <c r="DF84" s="181"/>
      <c r="DG84" s="181"/>
      <c r="DH84" s="181"/>
      <c r="DI84" s="181"/>
      <c r="DJ84" s="181"/>
      <c r="DK84" s="181"/>
      <c r="DL84" s="181"/>
      <c r="DM84" s="181"/>
      <c r="DN84" s="181"/>
      <c r="DO84" s="181"/>
      <c r="DP84" s="181"/>
      <c r="DQ84" s="181"/>
      <c r="DR84" s="181"/>
      <c r="DS84" s="181"/>
      <c r="DT84" s="181"/>
      <c r="DU84" s="181"/>
      <c r="DV84" s="181"/>
      <c r="DW84" s="181"/>
      <c r="DX84" s="181"/>
      <c r="DY84" s="181"/>
      <c r="DZ84" s="181"/>
      <c r="EA84" s="181"/>
      <c r="EB84" s="181"/>
      <c r="EC84" s="181"/>
      <c r="ED84" s="181"/>
      <c r="EE84" s="181"/>
      <c r="EF84" s="181"/>
      <c r="EG84" s="181"/>
      <c r="EH84" s="181"/>
      <c r="EI84" s="181"/>
      <c r="EJ84" s="181"/>
      <c r="EK84" s="181"/>
      <c r="EL84" s="181"/>
      <c r="EM84" s="181"/>
      <c r="EN84" s="181"/>
      <c r="EO84" s="181"/>
      <c r="EP84" s="181"/>
      <c r="EQ84" s="181"/>
      <c r="ER84" s="181"/>
      <c r="ES84" s="181"/>
      <c r="ET84" s="181"/>
      <c r="EU84" s="181"/>
      <c r="EV84" s="181"/>
      <c r="EW84" s="181"/>
      <c r="EX84" s="181"/>
      <c r="EY84" s="181"/>
      <c r="EZ84" s="181"/>
      <c r="FA84" s="181"/>
      <c r="FB84" s="181"/>
      <c r="FC84" s="181"/>
      <c r="FD84" s="181"/>
      <c r="FE84" s="181"/>
      <c r="FF84" s="181"/>
      <c r="FG84" s="181"/>
      <c r="FH84" s="181"/>
      <c r="FI84" s="181"/>
      <c r="FJ84" s="181"/>
      <c r="FK84" s="181"/>
      <c r="FL84" s="181"/>
      <c r="FM84" s="181"/>
      <c r="FN84" s="181"/>
      <c r="FO84" s="181"/>
      <c r="FP84" s="181"/>
      <c r="FQ84" s="181"/>
      <c r="FR84" s="181"/>
      <c r="FS84" s="181"/>
      <c r="FT84" s="181"/>
      <c r="FU84" s="181"/>
      <c r="FV84" s="181"/>
      <c r="FW84" s="181"/>
      <c r="FX84" s="181"/>
      <c r="FY84" s="181"/>
      <c r="FZ84" s="181"/>
      <c r="GA84" s="181"/>
      <c r="GB84" s="181"/>
      <c r="GC84" s="181"/>
      <c r="GD84" s="181"/>
      <c r="GE84" s="181"/>
      <c r="GF84" s="181"/>
      <c r="GG84" s="181"/>
      <c r="GH84" s="181"/>
      <c r="GI84" s="181"/>
      <c r="GJ84" s="181"/>
      <c r="GK84" s="181"/>
      <c r="GL84" s="181"/>
      <c r="GM84" s="181"/>
      <c r="GN84" s="181"/>
      <c r="GO84" s="181"/>
      <c r="GP84" s="181"/>
      <c r="GQ84" s="181"/>
      <c r="GR84" s="181"/>
      <c r="GS84" s="181"/>
      <c r="GT84" s="181"/>
      <c r="GU84" s="181"/>
      <c r="GV84" s="181"/>
      <c r="GW84" s="181"/>
      <c r="GX84" s="181"/>
      <c r="GY84" s="181"/>
      <c r="GZ84" s="181"/>
      <c r="HA84" s="181"/>
      <c r="HB84" s="181"/>
      <c r="HC84" s="181"/>
      <c r="HD84" s="181"/>
      <c r="HE84" s="181"/>
      <c r="HF84" s="181"/>
      <c r="HG84" s="181"/>
      <c r="HH84" s="181"/>
      <c r="HI84" s="181"/>
      <c r="HJ84" s="181"/>
      <c r="HK84" s="181"/>
      <c r="HL84" s="181"/>
      <c r="HM84" s="181"/>
      <c r="HN84" s="181"/>
      <c r="HO84" s="181"/>
      <c r="HP84" s="181"/>
      <c r="HQ84" s="181"/>
      <c r="HR84" s="181"/>
      <c r="HS84" s="181"/>
      <c r="HT84" s="181"/>
      <c r="HU84" s="181"/>
      <c r="HV84" s="181"/>
      <c r="HW84" s="181"/>
      <c r="HX84" s="181"/>
      <c r="HY84" s="181"/>
      <c r="HZ84" s="181"/>
      <c r="IA84" s="181"/>
      <c r="IB84" s="181"/>
      <c r="IC84" s="181"/>
      <c r="ID84" s="181"/>
      <c r="IE84" s="181"/>
      <c r="IF84" s="181"/>
      <c r="IG84" s="181"/>
      <c r="IH84" s="181"/>
      <c r="II84" s="181"/>
      <c r="IJ84" s="181"/>
      <c r="IK84" s="181"/>
      <c r="IL84" s="181"/>
      <c r="IM84" s="181"/>
      <c r="IN84" s="181"/>
      <c r="IO84" s="181"/>
      <c r="IP84" s="181"/>
      <c r="IQ84" s="181"/>
      <c r="IR84" s="181"/>
      <c r="IS84" s="181"/>
      <c r="IT84" s="181"/>
      <c r="IU84" s="181"/>
      <c r="IV84" s="181"/>
      <c r="IW84" s="181"/>
      <c r="IX84" s="181"/>
      <c r="IY84" s="181"/>
      <c r="IZ84" s="181"/>
      <c r="JA84" s="181"/>
      <c r="JB84" s="181"/>
      <c r="JC84" s="181"/>
      <c r="JD84" s="181"/>
      <c r="JE84" s="181"/>
      <c r="JF84" s="181"/>
      <c r="JG84" s="181"/>
      <c r="JH84" s="181"/>
      <c r="JI84" s="181"/>
      <c r="JJ84" s="181"/>
      <c r="JK84" s="181"/>
      <c r="JL84" s="181"/>
      <c r="JM84" s="181"/>
      <c r="JN84" s="181"/>
      <c r="JO84" s="181"/>
      <c r="JP84" s="181"/>
      <c r="JQ84" s="181"/>
      <c r="JR84" s="181"/>
      <c r="JS84" s="181"/>
      <c r="JT84" s="181"/>
      <c r="JU84" s="181"/>
      <c r="JV84" s="181"/>
      <c r="JW84" s="181"/>
      <c r="JX84" s="181"/>
      <c r="JY84" s="181"/>
      <c r="JZ84" s="181"/>
      <c r="KA84" s="181"/>
      <c r="KB84" s="181"/>
      <c r="KC84" s="181"/>
      <c r="KD84" s="181"/>
      <c r="KE84" s="181"/>
      <c r="KF84" s="181"/>
      <c r="KG84" s="181"/>
      <c r="KH84" s="181"/>
      <c r="KI84" s="181"/>
      <c r="KJ84" s="181"/>
      <c r="KK84" s="181"/>
      <c r="KL84" s="181"/>
      <c r="KM84" s="181"/>
      <c r="KN84" s="181"/>
      <c r="KO84" s="181"/>
      <c r="KP84" s="181"/>
      <c r="KQ84" s="181"/>
      <c r="KR84" s="181"/>
      <c r="KS84" s="181"/>
      <c r="KT84" s="181"/>
      <c r="KU84" s="181"/>
      <c r="KV84" s="181"/>
      <c r="KW84" s="181"/>
      <c r="KX84" s="181"/>
      <c r="KY84" s="181"/>
      <c r="KZ84" s="181"/>
      <c r="LA84" s="181"/>
      <c r="LB84" s="181"/>
      <c r="LC84" s="181"/>
      <c r="LD84" s="181"/>
      <c r="LE84" s="181"/>
      <c r="LF84" s="181"/>
      <c r="LG84" s="181"/>
      <c r="LH84" s="181"/>
      <c r="LI84" s="181"/>
      <c r="LJ84" s="181"/>
      <c r="LK84" s="181"/>
      <c r="LL84" s="181"/>
      <c r="LM84" s="181"/>
      <c r="LN84" s="181"/>
      <c r="LO84" s="181"/>
      <c r="LP84" s="181"/>
      <c r="LQ84" s="181"/>
      <c r="LR84" s="181"/>
      <c r="LS84" s="181"/>
      <c r="LT84" s="181"/>
      <c r="LU84" s="181"/>
      <c r="LV84" s="181"/>
      <c r="LW84" s="181"/>
      <c r="LX84" s="181"/>
      <c r="LY84" s="181"/>
      <c r="LZ84" s="181"/>
      <c r="MA84" s="181"/>
      <c r="MB84" s="181"/>
      <c r="MC84" s="181"/>
      <c r="MD84" s="181"/>
      <c r="ME84" s="181"/>
      <c r="MF84" s="181"/>
      <c r="MG84" s="181"/>
      <c r="MH84" s="181"/>
      <c r="MI84" s="181"/>
      <c r="MJ84" s="181"/>
      <c r="MK84" s="181"/>
      <c r="ML84" s="181"/>
      <c r="MM84" s="181"/>
      <c r="MN84" s="181"/>
      <c r="MO84" s="181"/>
      <c r="MP84" s="181"/>
      <c r="MQ84" s="181"/>
      <c r="MR84" s="181"/>
      <c r="MS84" s="181"/>
      <c r="MT84" s="181"/>
      <c r="MU84" s="181"/>
      <c r="MV84" s="181"/>
      <c r="MW84" s="181"/>
      <c r="MX84" s="181"/>
      <c r="MY84" s="181"/>
      <c r="MZ84" s="181"/>
      <c r="NA84" s="181"/>
      <c r="NB84" s="181"/>
      <c r="NC84" s="181"/>
      <c r="ND84" s="181"/>
      <c r="NE84" s="181"/>
      <c r="NF84" s="181"/>
      <c r="NG84" s="181"/>
      <c r="NH84" s="181"/>
      <c r="NI84" s="181"/>
      <c r="NJ84" s="181"/>
      <c r="NK84" s="181"/>
      <c r="NL84" s="181"/>
      <c r="NM84" s="181"/>
      <c r="NN84" s="181"/>
      <c r="NO84" s="181"/>
      <c r="NP84" s="181"/>
      <c r="NQ84" s="181"/>
      <c r="NR84" s="181"/>
      <c r="NS84" s="181"/>
      <c r="NT84" s="181"/>
      <c r="NU84" s="181"/>
      <c r="NV84" s="181"/>
      <c r="NW84" s="181"/>
      <c r="NX84" s="181"/>
      <c r="NY84" s="181"/>
      <c r="NZ84" s="181"/>
      <c r="OA84" s="181"/>
      <c r="OB84" s="181"/>
      <c r="OC84" s="181"/>
      <c r="OD84" s="181"/>
      <c r="OE84" s="181"/>
      <c r="OF84" s="181"/>
      <c r="OG84" s="181"/>
      <c r="OH84" s="181"/>
      <c r="OI84" s="181"/>
      <c r="OJ84" s="181"/>
      <c r="OK84" s="181"/>
      <c r="OL84" s="181"/>
      <c r="OM84" s="181"/>
      <c r="ON84" s="181"/>
      <c r="OO84" s="181"/>
      <c r="OP84" s="181"/>
      <c r="OQ84" s="181"/>
      <c r="OR84" s="181"/>
      <c r="OS84" s="181"/>
      <c r="OT84" s="181"/>
      <c r="OU84" s="181"/>
      <c r="OV84" s="181"/>
      <c r="OW84" s="181"/>
      <c r="OX84" s="181"/>
      <c r="OY84" s="181"/>
      <c r="OZ84" s="181"/>
      <c r="PA84" s="181"/>
      <c r="PB84" s="181"/>
      <c r="PC84" s="181"/>
      <c r="PD84" s="181"/>
      <c r="PE84" s="181"/>
      <c r="PF84" s="181"/>
      <c r="PG84" s="181"/>
      <c r="PH84" s="181"/>
      <c r="PI84" s="181"/>
      <c r="PJ84" s="181"/>
      <c r="PK84" s="181"/>
      <c r="PL84" s="181"/>
      <c r="PM84" s="181"/>
      <c r="PN84" s="181"/>
      <c r="PO84" s="181"/>
      <c r="PP84" s="181"/>
      <c r="PQ84" s="181"/>
      <c r="PR84" s="181"/>
      <c r="PS84" s="181"/>
      <c r="PT84" s="181"/>
      <c r="PU84" s="181"/>
      <c r="PV84" s="181"/>
      <c r="PW84" s="181"/>
      <c r="PX84" s="181"/>
      <c r="PY84" s="181"/>
      <c r="PZ84" s="181"/>
      <c r="QA84" s="181"/>
      <c r="QB84" s="181"/>
      <c r="QC84" s="181"/>
      <c r="QD84" s="181"/>
      <c r="QE84" s="181"/>
      <c r="QF84" s="181"/>
      <c r="QG84" s="181"/>
      <c r="QH84" s="181"/>
      <c r="QI84" s="181"/>
      <c r="QJ84" s="181"/>
      <c r="QK84" s="181"/>
      <c r="QL84" s="181"/>
      <c r="QM84" s="181"/>
      <c r="QN84" s="181"/>
      <c r="QO84" s="181"/>
      <c r="QP84" s="181"/>
      <c r="QQ84" s="181"/>
      <c r="QR84" s="181"/>
      <c r="QS84" s="181"/>
      <c r="QT84" s="181"/>
      <c r="QU84" s="181"/>
      <c r="QV84" s="181"/>
      <c r="QW84" s="181"/>
      <c r="QX84" s="181"/>
      <c r="QY84" s="181"/>
      <c r="QZ84" s="181"/>
      <c r="RA84" s="181"/>
      <c r="RB84" s="181"/>
      <c r="RC84" s="181"/>
      <c r="RD84" s="181"/>
      <c r="RE84" s="181"/>
      <c r="RF84" s="181"/>
      <c r="RG84" s="181"/>
      <c r="RH84" s="181"/>
      <c r="RI84" s="181"/>
      <c r="RJ84" s="181"/>
      <c r="RK84" s="181"/>
      <c r="RL84" s="181"/>
      <c r="RM84" s="181"/>
      <c r="RN84" s="181"/>
      <c r="RO84" s="181"/>
      <c r="RP84" s="181"/>
      <c r="RQ84" s="181"/>
      <c r="RR84" s="181"/>
      <c r="RS84" s="181"/>
      <c r="RT84" s="181"/>
      <c r="RU84" s="181"/>
      <c r="RV84" s="181"/>
      <c r="RW84" s="181"/>
      <c r="RX84" s="181"/>
      <c r="RY84" s="181"/>
      <c r="RZ84" s="181"/>
      <c r="SA84" s="181"/>
      <c r="SB84" s="181"/>
      <c r="SC84" s="181"/>
      <c r="SD84" s="181"/>
      <c r="SE84" s="181"/>
      <c r="SF84" s="181"/>
      <c r="SG84" s="181"/>
      <c r="SH84" s="181"/>
      <c r="SI84" s="181"/>
      <c r="SJ84" s="181"/>
      <c r="SK84" s="181"/>
      <c r="SL84" s="181"/>
      <c r="SM84" s="181"/>
      <c r="SN84" s="181"/>
      <c r="SO84" s="181"/>
      <c r="SP84" s="181"/>
      <c r="SQ84" s="181"/>
      <c r="SR84" s="181"/>
      <c r="SS84" s="181"/>
      <c r="ST84" s="181"/>
      <c r="SU84" s="181"/>
      <c r="SV84" s="181"/>
      <c r="SW84" s="181"/>
      <c r="SX84" s="181"/>
      <c r="SY84" s="181"/>
      <c r="SZ84" s="181"/>
      <c r="TA84" s="181"/>
      <c r="TB84" s="181"/>
      <c r="TC84" s="181"/>
      <c r="TD84" s="181"/>
      <c r="TE84" s="181"/>
      <c r="TF84" s="181"/>
      <c r="TG84" s="181"/>
      <c r="TH84" s="181"/>
      <c r="TI84" s="181"/>
      <c r="TJ84" s="181"/>
      <c r="TK84" s="181"/>
      <c r="TL84" s="181"/>
      <c r="TM84" s="181"/>
      <c r="TN84" s="181"/>
      <c r="TO84" s="181"/>
      <c r="TP84" s="181"/>
      <c r="TQ84" s="181"/>
      <c r="TR84" s="181"/>
      <c r="TS84" s="181"/>
      <c r="TT84" s="181"/>
      <c r="TU84" s="181"/>
      <c r="TV84" s="181"/>
      <c r="TW84" s="181"/>
      <c r="TX84" s="181"/>
      <c r="TY84" s="181"/>
      <c r="TZ84" s="181"/>
      <c r="UA84" s="181"/>
      <c r="UB84" s="181"/>
      <c r="UC84" s="181"/>
      <c r="UD84" s="181"/>
      <c r="UE84" s="181"/>
      <c r="UF84" s="181"/>
      <c r="UG84" s="181"/>
      <c r="UH84" s="181"/>
      <c r="UI84" s="181"/>
      <c r="UJ84" s="181"/>
      <c r="UK84" s="181"/>
      <c r="UL84" s="181"/>
      <c r="UM84" s="181"/>
      <c r="UN84" s="181"/>
      <c r="UO84" s="181"/>
      <c r="UP84" s="181"/>
      <c r="UQ84" s="181"/>
      <c r="UR84" s="181"/>
      <c r="US84" s="181"/>
      <c r="UT84" s="181"/>
      <c r="UU84" s="181"/>
      <c r="UV84" s="181"/>
      <c r="UW84" s="181"/>
      <c r="UX84" s="181"/>
      <c r="UY84" s="181"/>
      <c r="UZ84" s="181"/>
      <c r="VA84" s="181"/>
      <c r="VB84" s="181"/>
      <c r="VC84" s="181"/>
      <c r="VD84" s="181"/>
      <c r="VE84" s="181"/>
      <c r="VF84" s="181"/>
      <c r="VG84" s="181"/>
      <c r="VH84" s="181"/>
      <c r="VI84" s="181"/>
      <c r="VJ84" s="181"/>
      <c r="VK84" s="181"/>
      <c r="VL84" s="181"/>
      <c r="VM84" s="181"/>
      <c r="VN84" s="181"/>
      <c r="VO84" s="181"/>
      <c r="VP84" s="181"/>
      <c r="VQ84" s="181"/>
      <c r="VR84" s="181"/>
      <c r="VS84" s="181"/>
      <c r="VT84" s="181"/>
      <c r="VU84" s="181"/>
      <c r="VV84" s="181"/>
      <c r="VW84" s="181"/>
      <c r="VX84" s="181"/>
      <c r="VY84" s="181"/>
      <c r="VZ84" s="181"/>
      <c r="WA84" s="181"/>
      <c r="WB84" s="181"/>
      <c r="WC84" s="181"/>
      <c r="WD84" s="181"/>
      <c r="WE84" s="181"/>
      <c r="WF84" s="181"/>
      <c r="WG84" s="181"/>
      <c r="WH84" s="181"/>
      <c r="WI84" s="181"/>
      <c r="WJ84" s="181"/>
      <c r="WK84" s="181"/>
      <c r="WL84" s="181"/>
      <c r="WM84" s="181"/>
      <c r="WN84" s="181"/>
      <c r="WO84" s="181"/>
      <c r="WP84" s="181"/>
      <c r="WQ84" s="181"/>
      <c r="WR84" s="181"/>
      <c r="WS84" s="181"/>
      <c r="WT84" s="181"/>
      <c r="WU84" s="181"/>
      <c r="WV84" s="181"/>
      <c r="WW84" s="181"/>
      <c r="WX84" s="181"/>
      <c r="WY84" s="181"/>
      <c r="WZ84" s="181"/>
      <c r="XA84" s="181"/>
      <c r="XB84" s="181"/>
      <c r="XC84" s="181"/>
      <c r="XD84" s="181"/>
      <c r="XE84" s="181"/>
      <c r="XF84" s="181"/>
      <c r="XG84" s="181"/>
      <c r="XH84" s="181"/>
      <c r="XI84" s="181"/>
      <c r="XJ84" s="181"/>
      <c r="XK84" s="181"/>
      <c r="XL84" s="181"/>
      <c r="XM84" s="181"/>
      <c r="XN84" s="181"/>
      <c r="XO84" s="181"/>
      <c r="XP84" s="181"/>
      <c r="XQ84" s="181"/>
      <c r="XR84" s="181"/>
      <c r="XS84" s="181"/>
      <c r="XT84" s="181"/>
      <c r="XU84" s="181"/>
      <c r="XV84" s="181"/>
      <c r="XW84" s="181"/>
      <c r="XX84" s="181"/>
      <c r="XY84" s="181"/>
      <c r="XZ84" s="181"/>
      <c r="YA84" s="181"/>
      <c r="YB84" s="181"/>
      <c r="YC84" s="181"/>
      <c r="YD84" s="181"/>
      <c r="YE84" s="181"/>
      <c r="YF84" s="181"/>
      <c r="YG84" s="181"/>
      <c r="YH84" s="181"/>
      <c r="YI84" s="181"/>
      <c r="YJ84" s="181"/>
      <c r="YK84" s="181"/>
      <c r="YL84" s="181"/>
      <c r="YM84" s="181"/>
      <c r="YN84" s="181"/>
      <c r="YO84" s="181"/>
      <c r="YP84" s="181"/>
      <c r="YQ84" s="181"/>
      <c r="YR84" s="181"/>
      <c r="YS84" s="181"/>
      <c r="YT84" s="181"/>
      <c r="YU84" s="181"/>
      <c r="YV84" s="181"/>
      <c r="YW84" s="181"/>
      <c r="YX84" s="181"/>
      <c r="YY84" s="181"/>
      <c r="YZ84" s="181"/>
      <c r="ZA84" s="181"/>
      <c r="ZB84" s="181"/>
      <c r="ZC84" s="181"/>
      <c r="ZD84" s="181"/>
      <c r="ZE84" s="181"/>
      <c r="ZF84" s="181"/>
      <c r="ZG84" s="181"/>
      <c r="ZH84" s="181"/>
      <c r="ZI84" s="181"/>
      <c r="ZJ84" s="181"/>
      <c r="ZK84" s="181"/>
      <c r="ZL84" s="181"/>
      <c r="ZM84" s="181"/>
      <c r="ZN84" s="181"/>
      <c r="ZO84" s="181"/>
      <c r="ZP84" s="181"/>
      <c r="ZQ84" s="181"/>
      <c r="ZR84" s="181"/>
      <c r="ZS84" s="181"/>
      <c r="ZT84" s="181"/>
      <c r="ZU84" s="181"/>
      <c r="ZV84" s="181"/>
      <c r="ZW84" s="181"/>
      <c r="ZX84" s="181"/>
      <c r="ZY84" s="181"/>
      <c r="ZZ84" s="181"/>
      <c r="AAA84" s="181"/>
      <c r="AAB84" s="181"/>
      <c r="AAC84" s="181"/>
      <c r="AAD84" s="181"/>
      <c r="AAE84" s="181"/>
      <c r="AAF84" s="181"/>
      <c r="AAG84" s="181"/>
      <c r="AAH84" s="181"/>
      <c r="AAI84" s="181"/>
      <c r="AAJ84" s="181"/>
      <c r="AAK84" s="181"/>
      <c r="AAL84" s="181"/>
      <c r="AAM84" s="181"/>
      <c r="AAN84" s="181"/>
      <c r="AAO84" s="181"/>
      <c r="AAP84" s="181"/>
      <c r="AAQ84" s="181"/>
      <c r="AAR84" s="181"/>
      <c r="AAS84" s="181"/>
      <c r="AAT84" s="181"/>
      <c r="AAU84" s="181"/>
      <c r="AAV84" s="181"/>
      <c r="AAW84" s="181"/>
      <c r="AAX84" s="181"/>
      <c r="AAY84" s="181"/>
      <c r="AAZ84" s="181"/>
      <c r="ABA84" s="181"/>
      <c r="ABB84" s="181"/>
      <c r="ABC84" s="181"/>
      <c r="ABD84" s="181"/>
      <c r="ABE84" s="181"/>
      <c r="ABF84" s="181"/>
      <c r="ABG84" s="181"/>
      <c r="ABH84" s="181"/>
      <c r="ABI84" s="181"/>
      <c r="ABJ84" s="181"/>
      <c r="ABK84" s="181"/>
      <c r="ABL84" s="181"/>
      <c r="ABM84" s="181"/>
      <c r="ABN84" s="181"/>
      <c r="ABO84" s="181"/>
      <c r="ABP84" s="181"/>
      <c r="ABQ84" s="181"/>
      <c r="ABR84" s="181"/>
      <c r="ABS84" s="181"/>
      <c r="ABT84" s="181"/>
      <c r="ABU84" s="181"/>
      <c r="ABV84" s="181"/>
      <c r="ABW84" s="181"/>
      <c r="ABX84" s="181"/>
      <c r="ABY84" s="181"/>
      <c r="ABZ84" s="181"/>
      <c r="ACA84" s="181"/>
      <c r="ACB84" s="181"/>
      <c r="ACC84" s="181"/>
      <c r="ACD84" s="181"/>
      <c r="ACE84" s="181"/>
      <c r="ACF84" s="181"/>
      <c r="ACG84" s="181"/>
      <c r="ACH84" s="181"/>
      <c r="ACI84" s="181"/>
      <c r="ACJ84" s="181"/>
      <c r="ACK84" s="181"/>
      <c r="ACL84" s="181"/>
      <c r="ACM84" s="181"/>
      <c r="ACN84" s="181"/>
      <c r="ACO84" s="181"/>
      <c r="ACP84" s="181"/>
      <c r="ACQ84" s="181"/>
      <c r="ACR84" s="181"/>
      <c r="ACS84" s="181"/>
      <c r="ACT84" s="181"/>
      <c r="ACU84" s="181"/>
      <c r="ACV84" s="181"/>
      <c r="ACW84" s="181"/>
      <c r="ACX84" s="181"/>
      <c r="ACY84" s="181"/>
      <c r="ACZ84" s="181"/>
      <c r="ADA84" s="181"/>
      <c r="ADB84" s="181"/>
      <c r="ADC84" s="181"/>
      <c r="ADD84" s="181"/>
      <c r="ADE84" s="181"/>
      <c r="ADF84" s="181"/>
      <c r="ADG84" s="181"/>
      <c r="ADH84" s="181"/>
      <c r="ADI84" s="181"/>
      <c r="ADJ84" s="181"/>
      <c r="ADK84" s="181"/>
      <c r="ADL84" s="181"/>
      <c r="ADM84" s="181"/>
      <c r="ADN84" s="181"/>
      <c r="ADO84" s="181"/>
      <c r="ADP84" s="181"/>
      <c r="ADQ84" s="181"/>
      <c r="ADR84" s="181"/>
      <c r="ADS84" s="181"/>
      <c r="ADT84" s="181"/>
      <c r="ADU84" s="181"/>
      <c r="ADV84" s="181"/>
      <c r="ADW84" s="181"/>
      <c r="ADX84" s="181"/>
      <c r="ADY84" s="181"/>
      <c r="ADZ84" s="181"/>
      <c r="AEA84" s="181"/>
      <c r="AEB84" s="181"/>
      <c r="AEC84" s="181"/>
      <c r="AED84" s="181"/>
      <c r="AEE84" s="181"/>
      <c r="AEF84" s="181"/>
      <c r="AEG84" s="181"/>
      <c r="AEH84" s="181"/>
      <c r="AEI84" s="181"/>
      <c r="AEJ84" s="181"/>
      <c r="AEK84" s="181"/>
      <c r="AEL84" s="181"/>
      <c r="AEM84" s="181"/>
      <c r="AEN84" s="181"/>
      <c r="AEO84" s="181"/>
      <c r="AEP84" s="181"/>
      <c r="AEQ84" s="181"/>
      <c r="AER84" s="181"/>
      <c r="AES84" s="181"/>
      <c r="AET84" s="181"/>
      <c r="AEU84" s="181"/>
      <c r="AEV84" s="181"/>
      <c r="AEW84" s="181"/>
      <c r="AEX84" s="181"/>
      <c r="AEY84" s="181"/>
      <c r="AEZ84" s="181"/>
      <c r="AFA84" s="181"/>
      <c r="AFB84" s="181"/>
      <c r="AFC84" s="181"/>
      <c r="AFD84" s="181"/>
      <c r="AFE84" s="181"/>
      <c r="AFF84" s="181"/>
      <c r="AFG84" s="181"/>
      <c r="AFH84" s="181"/>
      <c r="AFI84" s="181"/>
      <c r="AFJ84" s="181"/>
      <c r="AFK84" s="181"/>
      <c r="AFL84" s="181"/>
      <c r="AFM84" s="181"/>
      <c r="AFN84" s="181"/>
      <c r="AFO84" s="181"/>
      <c r="AFP84" s="181"/>
      <c r="AFQ84" s="181"/>
      <c r="AFR84" s="181"/>
      <c r="AFS84" s="181"/>
      <c r="AFT84" s="181"/>
      <c r="AFU84" s="181"/>
      <c r="AFV84" s="181"/>
      <c r="AFW84" s="181"/>
      <c r="AFX84" s="181"/>
      <c r="AFY84" s="181"/>
      <c r="AFZ84" s="181"/>
      <c r="AGA84" s="181"/>
      <c r="AGB84" s="181"/>
      <c r="AGC84" s="181"/>
      <c r="AGD84" s="181"/>
      <c r="AGE84" s="181"/>
      <c r="AGF84" s="181"/>
      <c r="AGG84" s="181"/>
      <c r="AGH84" s="181"/>
      <c r="AGI84" s="181"/>
      <c r="AGJ84" s="181"/>
      <c r="AGK84" s="181"/>
      <c r="AGL84" s="181"/>
      <c r="AGM84" s="181"/>
      <c r="AGN84" s="181"/>
      <c r="AGO84" s="181"/>
      <c r="AGP84" s="181"/>
      <c r="AGQ84" s="181"/>
      <c r="AGR84" s="181"/>
      <c r="AGS84" s="181"/>
      <c r="AGT84" s="181"/>
      <c r="AGU84" s="181"/>
      <c r="AGV84" s="181"/>
      <c r="AGW84" s="181"/>
      <c r="AGX84" s="181"/>
      <c r="AGY84" s="181"/>
      <c r="AGZ84" s="181"/>
      <c r="AHA84" s="181"/>
      <c r="AHB84" s="181"/>
      <c r="AHC84" s="181"/>
      <c r="AHD84" s="181"/>
      <c r="AHE84" s="181"/>
      <c r="AHF84" s="181"/>
      <c r="AHG84" s="181"/>
      <c r="AHH84" s="181"/>
      <c r="AHI84" s="181"/>
      <c r="AHJ84" s="181"/>
      <c r="AHK84" s="181"/>
      <c r="AHL84" s="181"/>
      <c r="AHM84" s="181"/>
      <c r="AHN84" s="181"/>
      <c r="AHO84" s="181"/>
      <c r="AHP84" s="181"/>
      <c r="AHQ84" s="181"/>
      <c r="AHR84" s="181"/>
      <c r="AHS84" s="181"/>
      <c r="AHT84" s="181"/>
      <c r="AHU84" s="181"/>
      <c r="AHV84" s="181"/>
      <c r="AHW84" s="181"/>
      <c r="AHX84" s="181"/>
      <c r="AHY84" s="181"/>
      <c r="AHZ84" s="181"/>
      <c r="AIA84" s="181"/>
      <c r="AIB84" s="181"/>
      <c r="AIC84" s="181"/>
      <c r="AID84" s="181"/>
      <c r="AIE84" s="181"/>
      <c r="AIF84" s="181"/>
      <c r="AIG84" s="181"/>
      <c r="AIH84" s="181"/>
      <c r="AII84" s="181"/>
      <c r="AIJ84" s="181"/>
      <c r="AIK84" s="181"/>
      <c r="AIL84" s="181"/>
      <c r="AIM84" s="181"/>
      <c r="AIN84" s="181"/>
      <c r="AIO84" s="181"/>
      <c r="AIP84" s="181"/>
      <c r="AIQ84" s="181"/>
      <c r="AIR84" s="181"/>
      <c r="AIS84" s="181"/>
      <c r="AIT84" s="181"/>
      <c r="AIU84" s="181"/>
      <c r="AIV84" s="181"/>
      <c r="AIW84" s="181"/>
      <c r="AIX84" s="181"/>
      <c r="AIY84" s="181"/>
      <c r="AIZ84" s="181"/>
      <c r="AJA84" s="181"/>
      <c r="AJB84" s="181"/>
      <c r="AJC84" s="181"/>
      <c r="AJD84" s="181"/>
      <c r="AJE84" s="181"/>
      <c r="AJF84" s="181"/>
      <c r="AJG84" s="181"/>
      <c r="AJH84" s="181"/>
      <c r="AJI84" s="181"/>
      <c r="AJJ84" s="181"/>
      <c r="AJK84" s="181"/>
      <c r="AJL84" s="181"/>
      <c r="AJM84" s="181"/>
      <c r="AJN84" s="181"/>
      <c r="AJO84" s="181"/>
      <c r="AJP84" s="181"/>
      <c r="AJQ84" s="181"/>
      <c r="AJR84" s="181"/>
      <c r="AJS84" s="181"/>
      <c r="AJT84" s="181"/>
      <c r="AJU84" s="181"/>
      <c r="AJV84" s="181"/>
      <c r="AJW84" s="181"/>
      <c r="AJX84" s="181"/>
      <c r="AJY84" s="181"/>
      <c r="AJZ84" s="181"/>
      <c r="AKA84" s="181"/>
      <c r="AKB84" s="181"/>
      <c r="AKC84" s="181"/>
      <c r="AKD84" s="181"/>
      <c r="AKE84" s="181"/>
      <c r="AKF84" s="181"/>
      <c r="AKG84" s="181"/>
      <c r="AKH84" s="181"/>
      <c r="AKI84" s="181"/>
      <c r="AKJ84" s="181"/>
      <c r="AKK84" s="181"/>
      <c r="AKL84" s="181"/>
      <c r="AKM84" s="181"/>
      <c r="AKN84" s="181"/>
      <c r="AKO84" s="181"/>
      <c r="AKP84" s="181"/>
      <c r="AKQ84" s="181"/>
      <c r="AKR84" s="181"/>
      <c r="AKS84" s="181"/>
      <c r="AKT84" s="181"/>
      <c r="AKU84" s="181"/>
      <c r="AKV84" s="181"/>
      <c r="AKW84" s="181"/>
      <c r="AKX84" s="181"/>
      <c r="AKY84" s="181"/>
      <c r="AKZ84" s="181"/>
      <c r="ALA84" s="181"/>
      <c r="ALB84" s="181"/>
      <c r="ALC84" s="181"/>
      <c r="ALD84" s="181"/>
      <c r="ALE84" s="181"/>
      <c r="ALF84" s="181"/>
      <c r="ALG84" s="181"/>
      <c r="ALH84" s="181"/>
      <c r="ALI84" s="181"/>
      <c r="ALJ84" s="181"/>
      <c r="ALK84" s="181"/>
      <c r="ALL84" s="181"/>
      <c r="ALM84" s="181"/>
      <c r="ALN84" s="181"/>
      <c r="ALO84" s="181"/>
      <c r="ALP84" s="181"/>
      <c r="ALQ84" s="181"/>
      <c r="ALR84" s="181"/>
      <c r="ALS84" s="181"/>
      <c r="ALT84" s="181"/>
      <c r="ALU84" s="181"/>
      <c r="ALV84" s="181"/>
      <c r="ALW84" s="181"/>
      <c r="ALX84" s="181"/>
      <c r="ALY84" s="181"/>
      <c r="ALZ84" s="181"/>
      <c r="AMA84" s="181"/>
      <c r="AMB84" s="181"/>
      <c r="AMC84" s="181"/>
      <c r="AMD84" s="181"/>
      <c r="AME84" s="181"/>
      <c r="AMF84" s="181"/>
      <c r="AMG84" s="181"/>
      <c r="AMH84" s="181"/>
      <c r="AMI84" s="181"/>
      <c r="AMJ84" s="181"/>
      <c r="AMK84" s="181"/>
      <c r="AML84" s="181"/>
      <c r="AMM84" s="181"/>
      <c r="AMN84" s="181"/>
      <c r="AMO84" s="181"/>
      <c r="AMP84" s="181"/>
      <c r="AMQ84" s="181"/>
      <c r="AMR84" s="181"/>
      <c r="AMS84" s="181"/>
      <c r="AMT84" s="181"/>
      <c r="AMU84" s="181"/>
      <c r="AMV84" s="181"/>
      <c r="AMW84" s="181"/>
      <c r="AMX84" s="181"/>
      <c r="AMY84" s="181"/>
      <c r="AMZ84" s="181"/>
      <c r="ANA84" s="181"/>
      <c r="ANB84" s="181"/>
      <c r="ANC84" s="181"/>
      <c r="AND84" s="181"/>
      <c r="ANE84" s="181"/>
      <c r="ANF84" s="181"/>
      <c r="ANG84" s="181"/>
      <c r="ANH84" s="181"/>
      <c r="ANI84" s="181"/>
      <c r="ANJ84" s="181"/>
      <c r="ANK84" s="181"/>
      <c r="ANL84" s="181"/>
      <c r="ANM84" s="181"/>
      <c r="ANN84" s="181"/>
      <c r="ANO84" s="181"/>
      <c r="ANP84" s="181"/>
      <c r="ANQ84" s="181"/>
      <c r="ANR84" s="181"/>
      <c r="ANS84" s="181"/>
      <c r="ANT84" s="181"/>
      <c r="ANU84" s="181"/>
      <c r="ANV84" s="181"/>
      <c r="ANW84" s="181"/>
      <c r="ANX84" s="181"/>
      <c r="ANY84" s="181"/>
      <c r="ANZ84" s="181"/>
      <c r="AOA84" s="181"/>
      <c r="AOB84" s="181"/>
      <c r="AOC84" s="181"/>
      <c r="AOD84" s="181"/>
      <c r="AOE84" s="181"/>
      <c r="AOF84" s="181"/>
      <c r="AOG84" s="181"/>
      <c r="AOH84" s="181"/>
      <c r="AOI84" s="181"/>
      <c r="AOJ84" s="181"/>
      <c r="AOK84" s="181"/>
      <c r="AOL84" s="181"/>
      <c r="AOM84" s="181"/>
      <c r="AON84" s="181"/>
      <c r="AOO84" s="181"/>
      <c r="AOP84" s="181"/>
      <c r="AOQ84" s="181"/>
      <c r="AOR84" s="181"/>
      <c r="AOS84" s="181"/>
      <c r="AOT84" s="181"/>
      <c r="AOU84" s="181"/>
      <c r="AOV84" s="181"/>
      <c r="AOW84" s="181"/>
      <c r="AOX84" s="181"/>
      <c r="AOY84" s="181"/>
      <c r="AOZ84" s="181"/>
      <c r="APA84" s="181"/>
      <c r="APB84" s="181"/>
      <c r="APC84" s="181"/>
      <c r="APD84" s="181"/>
      <c r="APE84" s="181"/>
      <c r="APF84" s="181"/>
      <c r="APG84" s="181"/>
      <c r="APH84" s="181"/>
      <c r="API84" s="181"/>
      <c r="APJ84" s="181"/>
      <c r="APK84" s="181"/>
      <c r="APL84" s="181"/>
      <c r="APM84" s="181"/>
      <c r="APN84" s="181"/>
      <c r="APO84" s="181"/>
      <c r="APP84" s="181"/>
      <c r="APQ84" s="181"/>
      <c r="APR84" s="181"/>
      <c r="APS84" s="181"/>
      <c r="APT84" s="181"/>
      <c r="APU84" s="181"/>
      <c r="APV84" s="181"/>
      <c r="APW84" s="181"/>
      <c r="APX84" s="181"/>
      <c r="APY84" s="181"/>
      <c r="APZ84" s="181"/>
      <c r="AQA84" s="181"/>
      <c r="AQB84" s="181"/>
      <c r="AQC84" s="181"/>
      <c r="AQD84" s="181"/>
      <c r="AQE84" s="181"/>
      <c r="AQF84" s="181"/>
      <c r="AQG84" s="181"/>
      <c r="AQH84" s="181"/>
      <c r="AQI84" s="181"/>
      <c r="AQJ84" s="181"/>
      <c r="AQK84" s="181"/>
      <c r="AQL84" s="181"/>
      <c r="AQM84" s="181"/>
      <c r="AQN84" s="181"/>
      <c r="AQO84" s="181"/>
      <c r="AQP84" s="181"/>
      <c r="AQQ84" s="181"/>
      <c r="AQR84" s="181"/>
      <c r="AQS84" s="181"/>
      <c r="AQT84" s="181"/>
      <c r="AQU84" s="181"/>
      <c r="AQV84" s="181"/>
      <c r="AQW84" s="181"/>
      <c r="AQX84" s="181"/>
      <c r="AQY84" s="181"/>
      <c r="AQZ84" s="181"/>
      <c r="ARA84" s="181"/>
      <c r="ARB84" s="181"/>
      <c r="ARC84" s="181"/>
      <c r="ARD84" s="181"/>
      <c r="ARE84" s="181"/>
      <c r="ARF84" s="181"/>
      <c r="ARG84" s="181"/>
      <c r="ARH84" s="181"/>
      <c r="ARI84" s="181"/>
      <c r="ARJ84" s="181"/>
      <c r="ARK84" s="181"/>
      <c r="ARL84" s="181"/>
      <c r="ARM84" s="181"/>
      <c r="ARN84" s="181"/>
      <c r="ARO84" s="181"/>
      <c r="ARP84" s="181"/>
      <c r="ARQ84" s="181"/>
      <c r="ARR84" s="181"/>
      <c r="ARS84" s="181"/>
      <c r="ART84" s="181"/>
      <c r="ARU84" s="181"/>
      <c r="ARV84" s="181"/>
      <c r="ARW84" s="181"/>
      <c r="ARX84" s="181"/>
      <c r="ARY84" s="181"/>
      <c r="ARZ84" s="181"/>
      <c r="ASA84" s="181"/>
      <c r="ASB84" s="181"/>
      <c r="ASC84" s="181"/>
      <c r="ASD84" s="181"/>
      <c r="ASE84" s="181"/>
      <c r="ASF84" s="181"/>
      <c r="ASG84" s="181"/>
      <c r="ASH84" s="181"/>
      <c r="ASI84" s="181"/>
      <c r="ASJ84" s="181"/>
      <c r="ASK84" s="181"/>
      <c r="ASL84" s="181"/>
      <c r="ASM84" s="181"/>
      <c r="ASN84" s="181"/>
      <c r="ASO84" s="181"/>
      <c r="ASP84" s="181"/>
      <c r="ASQ84" s="181"/>
      <c r="ASR84" s="181"/>
      <c r="ASS84" s="181"/>
      <c r="AST84" s="181"/>
      <c r="ASU84" s="181"/>
      <c r="ASV84" s="181"/>
      <c r="ASW84" s="181"/>
      <c r="ASX84" s="181"/>
      <c r="ASY84" s="181"/>
      <c r="ASZ84" s="181"/>
      <c r="ATA84" s="181"/>
      <c r="ATB84" s="181"/>
      <c r="ATC84" s="181"/>
      <c r="ATD84" s="181"/>
      <c r="ATE84" s="181"/>
      <c r="ATF84" s="181"/>
      <c r="ATG84" s="181"/>
      <c r="ATH84" s="181"/>
      <c r="ATI84" s="181"/>
      <c r="ATJ84" s="181"/>
      <c r="ATK84" s="181"/>
      <c r="ATL84" s="181"/>
      <c r="ATM84" s="181"/>
      <c r="ATN84" s="181"/>
      <c r="ATO84" s="181"/>
      <c r="ATP84" s="181"/>
      <c r="ATQ84" s="181"/>
      <c r="ATR84" s="181"/>
      <c r="ATS84" s="181"/>
      <c r="ATT84" s="181"/>
      <c r="ATU84" s="181"/>
      <c r="ATV84" s="181"/>
      <c r="ATW84" s="181"/>
      <c r="ATX84" s="181"/>
      <c r="ATY84" s="181"/>
      <c r="ATZ84" s="181"/>
      <c r="AUA84" s="181"/>
      <c r="AUB84" s="181"/>
      <c r="AUC84" s="181"/>
      <c r="AUD84" s="181"/>
      <c r="AUE84" s="181"/>
      <c r="AUF84" s="181"/>
      <c r="AUG84" s="181"/>
      <c r="AUH84" s="181"/>
      <c r="AUI84" s="181"/>
      <c r="AUJ84" s="181"/>
      <c r="AUK84" s="181"/>
      <c r="AUL84" s="181"/>
      <c r="AUM84" s="181"/>
      <c r="AUN84" s="181"/>
      <c r="AUO84" s="181"/>
      <c r="AUP84" s="181"/>
      <c r="AUQ84" s="181"/>
      <c r="AUR84" s="181"/>
      <c r="AUS84" s="181"/>
      <c r="AUT84" s="181"/>
      <c r="AUU84" s="181"/>
      <c r="AUV84" s="181"/>
      <c r="AUW84" s="181"/>
      <c r="AUX84" s="181"/>
      <c r="AUY84" s="181"/>
      <c r="AUZ84" s="181"/>
      <c r="AVA84" s="181"/>
      <c r="AVB84" s="181"/>
      <c r="AVC84" s="181"/>
      <c r="AVD84" s="181"/>
      <c r="AVE84" s="181"/>
      <c r="AVF84" s="181"/>
      <c r="AVG84" s="181"/>
      <c r="AVH84" s="181"/>
      <c r="AVI84" s="181"/>
      <c r="AVJ84" s="181"/>
      <c r="AVK84" s="181"/>
      <c r="AVL84" s="181"/>
      <c r="AVM84" s="181"/>
      <c r="AVN84" s="181"/>
      <c r="AVO84" s="181"/>
      <c r="AVP84" s="181"/>
      <c r="AVQ84" s="181"/>
      <c r="AVR84" s="181"/>
      <c r="AVS84" s="181"/>
      <c r="AVT84" s="181"/>
      <c r="AVU84" s="181"/>
      <c r="AVV84" s="181"/>
      <c r="AVW84" s="181"/>
      <c r="AVX84" s="181"/>
      <c r="AVY84" s="181"/>
      <c r="AVZ84" s="181"/>
      <c r="AWA84" s="181"/>
      <c r="AWB84" s="181"/>
      <c r="AWC84" s="181"/>
      <c r="AWD84" s="181"/>
      <c r="AWE84" s="181"/>
      <c r="AWF84" s="181"/>
      <c r="AWG84" s="181"/>
      <c r="AWH84" s="181"/>
      <c r="AWI84" s="181"/>
      <c r="AWJ84" s="181"/>
      <c r="AWK84" s="181"/>
      <c r="AWL84" s="181"/>
      <c r="AWM84" s="181"/>
      <c r="AWN84" s="181"/>
      <c r="AWO84" s="181"/>
      <c r="AWP84" s="181"/>
      <c r="AWQ84" s="181"/>
      <c r="AWR84" s="181"/>
      <c r="AWS84" s="181"/>
      <c r="AWT84" s="181"/>
      <c r="AWU84" s="181"/>
      <c r="AWV84" s="181"/>
      <c r="AWW84" s="181"/>
      <c r="AWX84" s="181"/>
      <c r="AWY84" s="181"/>
      <c r="AWZ84" s="181"/>
      <c r="AXA84" s="181"/>
      <c r="AXB84" s="181"/>
      <c r="AXC84" s="181"/>
      <c r="AXD84" s="181"/>
      <c r="AXE84" s="181"/>
      <c r="AXF84" s="181"/>
      <c r="AXG84" s="181"/>
      <c r="AXH84" s="181"/>
      <c r="AXI84" s="181"/>
      <c r="AXJ84" s="181"/>
      <c r="AXK84" s="181"/>
      <c r="AXL84" s="181"/>
      <c r="AXM84" s="181"/>
      <c r="AXN84" s="181"/>
      <c r="AXO84" s="181"/>
      <c r="AXP84" s="181"/>
      <c r="AXQ84" s="181"/>
      <c r="AXR84" s="181"/>
      <c r="AXS84" s="181"/>
      <c r="AXT84" s="181"/>
      <c r="AXU84" s="181"/>
      <c r="AXV84" s="181"/>
      <c r="AXW84" s="181"/>
      <c r="AXX84" s="181"/>
      <c r="AXY84" s="181"/>
      <c r="AXZ84" s="181"/>
      <c r="AYA84" s="181"/>
      <c r="AYB84" s="181"/>
      <c r="AYC84" s="181"/>
      <c r="AYD84" s="181"/>
      <c r="AYE84" s="181"/>
      <c r="AYF84" s="181"/>
      <c r="AYG84" s="181"/>
      <c r="AYH84" s="181"/>
      <c r="AYI84" s="181"/>
      <c r="AYJ84" s="181"/>
      <c r="AYK84" s="181"/>
      <c r="AYL84" s="181"/>
      <c r="AYM84" s="181"/>
      <c r="AYN84" s="181"/>
      <c r="AYO84" s="181"/>
      <c r="AYP84" s="181"/>
      <c r="AYQ84" s="181"/>
      <c r="AYR84" s="181"/>
      <c r="AYS84" s="181"/>
      <c r="AYT84" s="181"/>
      <c r="AYU84" s="181"/>
      <c r="AYV84" s="181"/>
      <c r="AYW84" s="181"/>
      <c r="AYX84" s="181"/>
      <c r="AYY84" s="181"/>
      <c r="AYZ84" s="181"/>
      <c r="AZA84" s="181"/>
      <c r="AZB84" s="181"/>
      <c r="AZC84" s="181"/>
      <c r="AZD84" s="181"/>
      <c r="AZE84" s="181"/>
      <c r="AZF84" s="181"/>
      <c r="AZG84" s="181"/>
      <c r="AZH84" s="181"/>
      <c r="AZI84" s="181"/>
      <c r="AZJ84" s="181"/>
      <c r="AZK84" s="181"/>
      <c r="AZL84" s="181"/>
      <c r="AZM84" s="181"/>
      <c r="AZN84" s="181"/>
      <c r="AZO84" s="181"/>
      <c r="AZP84" s="181"/>
      <c r="AZQ84" s="181"/>
      <c r="AZR84" s="181"/>
      <c r="AZS84" s="181"/>
      <c r="AZT84" s="181"/>
      <c r="AZU84" s="181"/>
      <c r="AZV84" s="181"/>
      <c r="AZW84" s="181"/>
      <c r="AZX84" s="181"/>
      <c r="AZY84" s="181"/>
      <c r="AZZ84" s="181"/>
      <c r="BAA84" s="181"/>
      <c r="BAB84" s="181"/>
      <c r="BAC84" s="181"/>
      <c r="BAD84" s="181"/>
      <c r="BAE84" s="181"/>
      <c r="BAF84" s="181"/>
      <c r="BAG84" s="181"/>
      <c r="BAH84" s="181"/>
      <c r="BAI84" s="181"/>
      <c r="BAJ84" s="181"/>
      <c r="BAK84" s="181"/>
      <c r="BAL84" s="181"/>
      <c r="BAM84" s="181"/>
      <c r="BAN84" s="181"/>
      <c r="BAO84" s="181"/>
      <c r="BAP84" s="181"/>
      <c r="BAQ84" s="181"/>
      <c r="BAR84" s="181"/>
      <c r="BAS84" s="181"/>
      <c r="BAT84" s="181"/>
      <c r="BAU84" s="181"/>
      <c r="BAV84" s="181"/>
      <c r="BAW84" s="181"/>
      <c r="BAX84" s="181"/>
      <c r="BAY84" s="181"/>
      <c r="BAZ84" s="181"/>
      <c r="BBA84" s="181"/>
      <c r="BBB84" s="181"/>
      <c r="BBC84" s="181"/>
      <c r="BBD84" s="181"/>
      <c r="BBE84" s="181"/>
      <c r="BBF84" s="181"/>
      <c r="BBG84" s="181"/>
      <c r="BBH84" s="181"/>
      <c r="BBI84" s="181"/>
      <c r="BBJ84" s="181"/>
      <c r="BBK84" s="181"/>
      <c r="BBL84" s="181"/>
      <c r="BBM84" s="181"/>
      <c r="BBN84" s="181"/>
      <c r="BBO84" s="181"/>
      <c r="BBP84" s="181"/>
      <c r="BBQ84" s="181"/>
      <c r="BBR84" s="181"/>
      <c r="BBS84" s="181"/>
      <c r="BBT84" s="181"/>
      <c r="BBU84" s="181"/>
      <c r="BBV84" s="181"/>
      <c r="BBW84" s="181"/>
      <c r="BBX84" s="181"/>
      <c r="BBY84" s="181"/>
      <c r="BBZ84" s="181"/>
      <c r="BCA84" s="181"/>
      <c r="BCB84" s="181"/>
      <c r="BCC84" s="181"/>
      <c r="BCD84" s="181"/>
      <c r="BCE84" s="181"/>
      <c r="BCF84" s="181"/>
      <c r="BCG84" s="181"/>
      <c r="BCH84" s="181"/>
      <c r="BCI84" s="181"/>
      <c r="BCJ84" s="181"/>
      <c r="BCK84" s="181"/>
      <c r="BCL84" s="181"/>
      <c r="BCM84" s="181"/>
      <c r="BCN84" s="181"/>
      <c r="BCO84" s="181"/>
      <c r="BCP84" s="181"/>
      <c r="BCQ84" s="181"/>
      <c r="BCR84" s="181"/>
      <c r="BCS84" s="181"/>
      <c r="BCT84" s="181"/>
      <c r="BCU84" s="181"/>
      <c r="BCV84" s="181"/>
      <c r="BCW84" s="181"/>
      <c r="BCX84" s="181"/>
      <c r="BCY84" s="181"/>
      <c r="BCZ84" s="181"/>
      <c r="BDA84" s="181"/>
      <c r="BDB84" s="181"/>
      <c r="BDC84" s="181"/>
      <c r="BDD84" s="181"/>
      <c r="BDE84" s="181"/>
      <c r="BDF84" s="181"/>
      <c r="BDG84" s="181"/>
      <c r="BDH84" s="181"/>
      <c r="BDI84" s="181"/>
      <c r="BDJ84" s="181"/>
      <c r="BDK84" s="181"/>
      <c r="BDL84" s="181"/>
      <c r="BDM84" s="181"/>
      <c r="BDN84" s="181"/>
      <c r="BDO84" s="181"/>
      <c r="BDP84" s="181"/>
      <c r="BDQ84" s="181"/>
      <c r="BDR84" s="181"/>
      <c r="BDS84" s="181"/>
      <c r="BDT84" s="181"/>
      <c r="BDU84" s="181"/>
      <c r="BDV84" s="181"/>
      <c r="BDW84" s="181"/>
      <c r="BDX84" s="181"/>
      <c r="BDY84" s="181"/>
      <c r="BDZ84" s="181"/>
      <c r="BEA84" s="181"/>
      <c r="BEB84" s="181"/>
      <c r="BEC84" s="181"/>
      <c r="BED84" s="181"/>
      <c r="BEE84" s="181"/>
      <c r="BEF84" s="181"/>
      <c r="BEG84" s="181"/>
      <c r="BEH84" s="181"/>
      <c r="BEI84" s="181"/>
      <c r="BEJ84" s="181"/>
      <c r="BEK84" s="181"/>
      <c r="BEL84" s="181"/>
      <c r="BEM84" s="181"/>
      <c r="BEN84" s="181"/>
      <c r="BEO84" s="181"/>
      <c r="BEP84" s="181"/>
      <c r="BEQ84" s="181"/>
      <c r="BER84" s="181"/>
      <c r="BES84" s="181"/>
      <c r="BET84" s="181"/>
      <c r="BEU84" s="181"/>
      <c r="BEV84" s="181"/>
      <c r="BEW84" s="181"/>
      <c r="BEX84" s="181"/>
      <c r="BEY84" s="181"/>
      <c r="BEZ84" s="181"/>
      <c r="BFA84" s="181"/>
      <c r="BFB84" s="181"/>
      <c r="BFC84" s="181"/>
      <c r="BFD84" s="181"/>
      <c r="BFE84" s="181"/>
      <c r="BFF84" s="181"/>
      <c r="BFG84" s="181"/>
      <c r="BFH84" s="181"/>
      <c r="BFI84" s="181"/>
      <c r="BFJ84" s="181"/>
      <c r="BFK84" s="181"/>
      <c r="BFL84" s="181"/>
      <c r="BFM84" s="181"/>
      <c r="BFN84" s="181"/>
      <c r="BFO84" s="181"/>
      <c r="BFP84" s="181"/>
      <c r="BFQ84" s="181"/>
      <c r="BFR84" s="181"/>
      <c r="BFS84" s="181"/>
      <c r="BFT84" s="181"/>
      <c r="BFU84" s="181"/>
      <c r="BFV84" s="181"/>
      <c r="BFW84" s="181"/>
      <c r="BFX84" s="181"/>
      <c r="BFY84" s="181"/>
      <c r="BFZ84" s="181"/>
      <c r="BGA84" s="181"/>
      <c r="BGB84" s="181"/>
      <c r="BGC84" s="181"/>
      <c r="BGD84" s="181"/>
      <c r="BGE84" s="181"/>
      <c r="BGF84" s="181"/>
      <c r="BGG84" s="181"/>
      <c r="BGH84" s="181"/>
      <c r="BGI84" s="181"/>
      <c r="BGJ84" s="181"/>
      <c r="BGK84" s="181"/>
      <c r="BGL84" s="181"/>
      <c r="BGM84" s="181"/>
      <c r="BGN84" s="181"/>
      <c r="BGO84" s="181"/>
      <c r="BGP84" s="181"/>
      <c r="BGQ84" s="181"/>
      <c r="BGR84" s="181"/>
      <c r="BGS84" s="181"/>
      <c r="BGT84" s="181"/>
      <c r="BGU84" s="181"/>
      <c r="BGV84" s="181"/>
      <c r="BGW84" s="181"/>
      <c r="BGX84" s="181"/>
      <c r="BGY84" s="181"/>
      <c r="BGZ84" s="181"/>
      <c r="BHA84" s="181"/>
      <c r="BHB84" s="181"/>
      <c r="BHC84" s="181"/>
      <c r="BHD84" s="181"/>
      <c r="BHE84" s="181"/>
      <c r="BHF84" s="181"/>
      <c r="BHG84" s="181"/>
      <c r="BHH84" s="181"/>
      <c r="BHI84" s="181"/>
      <c r="BHJ84" s="181"/>
      <c r="BHK84" s="181"/>
      <c r="BHL84" s="181"/>
      <c r="BHM84" s="181"/>
      <c r="BHN84" s="181"/>
      <c r="BHO84" s="181"/>
      <c r="BHP84" s="181"/>
      <c r="BHQ84" s="181"/>
      <c r="BHR84" s="181"/>
      <c r="BHS84" s="181"/>
      <c r="BHT84" s="181"/>
      <c r="BHU84" s="181"/>
      <c r="BHV84" s="181"/>
      <c r="BHW84" s="181"/>
      <c r="BHX84" s="181"/>
      <c r="BHY84" s="181"/>
      <c r="BHZ84" s="181"/>
      <c r="BIA84" s="181"/>
      <c r="BIB84" s="181"/>
      <c r="BIC84" s="181"/>
    </row>
    <row r="85" spans="1:1589" ht="37.5" customHeight="1" x14ac:dyDescent="0.25">
      <c r="A85" s="183"/>
      <c r="B85" s="149" t="s">
        <v>278</v>
      </c>
      <c r="C85" s="149"/>
      <c r="D85" s="113"/>
      <c r="E85" s="113"/>
      <c r="F85" s="113"/>
      <c r="G85" s="159"/>
      <c r="H85" s="159"/>
      <c r="I85" s="159"/>
      <c r="J85" s="159"/>
      <c r="K85" s="174"/>
      <c r="L85" s="174"/>
      <c r="M85" s="174"/>
      <c r="N85" s="174"/>
      <c r="O85" s="174"/>
      <c r="P85" s="174"/>
      <c r="Q85" s="174"/>
      <c r="R85" s="174"/>
      <c r="S85" s="174"/>
      <c r="T85" s="174"/>
      <c r="U85" s="174"/>
      <c r="V85" s="174"/>
      <c r="W85" s="174"/>
      <c r="X85" s="174"/>
      <c r="Y85" s="174"/>
      <c r="Z85" s="174"/>
      <c r="AA85" s="174"/>
      <c r="AB85" s="174"/>
      <c r="AC85" s="174"/>
      <c r="AD85" s="174"/>
      <c r="AE85" s="174"/>
      <c r="AF85" s="174"/>
      <c r="AG85" s="174"/>
      <c r="AH85" s="174"/>
      <c r="AI85" s="174"/>
      <c r="AJ85" s="174"/>
      <c r="AK85" s="174"/>
      <c r="AL85" s="174"/>
      <c r="AM85" s="174"/>
      <c r="AN85" s="174"/>
      <c r="AO85" s="174"/>
      <c r="AP85" s="174"/>
      <c r="AQ85" s="174"/>
      <c r="AR85" s="176"/>
      <c r="AS85" s="174"/>
      <c r="AT85" s="174"/>
      <c r="AU85" s="174"/>
      <c r="AV85" s="174"/>
      <c r="AW85" s="174"/>
      <c r="AX85" s="174"/>
      <c r="AY85" s="174"/>
      <c r="AZ85" s="174"/>
      <c r="BA85" s="174"/>
      <c r="BB85" s="174"/>
      <c r="BC85" s="174"/>
      <c r="BD85" s="174"/>
      <c r="BE85" s="174"/>
      <c r="BF85" s="174"/>
      <c r="BG85" s="174"/>
      <c r="BH85" s="174"/>
      <c r="BI85" s="174"/>
      <c r="BJ85" s="174"/>
      <c r="BK85" s="174"/>
      <c r="BL85" s="174"/>
      <c r="BM85" s="174"/>
      <c r="BN85" s="174"/>
      <c r="BO85" s="174"/>
      <c r="BP85" s="174"/>
      <c r="BQ85" s="174"/>
      <c r="BR85" s="174"/>
      <c r="BS85" s="174"/>
      <c r="BT85" s="174"/>
      <c r="BU85" s="174"/>
      <c r="BV85" s="174"/>
      <c r="BW85" s="174"/>
      <c r="BX85" s="174"/>
      <c r="BY85" s="174"/>
      <c r="BZ85" s="174"/>
      <c r="CA85" s="174"/>
      <c r="CB85" s="174"/>
      <c r="CC85" s="174"/>
      <c r="CD85" s="174"/>
      <c r="CE85" s="174"/>
      <c r="CF85" s="174"/>
      <c r="CG85" s="174"/>
      <c r="CH85" s="174"/>
      <c r="CI85" s="174"/>
      <c r="CJ85" s="174"/>
      <c r="CK85" s="174"/>
      <c r="CL85" s="174"/>
      <c r="CM85" s="174"/>
      <c r="CN85" s="174"/>
      <c r="CO85" s="174"/>
      <c r="CP85" s="174"/>
      <c r="CQ85" s="174"/>
      <c r="CR85" s="174"/>
      <c r="CS85" s="174"/>
      <c r="CT85" s="174"/>
      <c r="CU85" s="174"/>
      <c r="CV85" s="174"/>
      <c r="CW85" s="174"/>
      <c r="CX85" s="174"/>
      <c r="CY85" s="174"/>
      <c r="CZ85" s="174"/>
      <c r="DA85" s="174"/>
      <c r="DB85" s="174"/>
      <c r="DC85" s="174"/>
      <c r="DD85" s="174"/>
      <c r="DE85" s="174"/>
      <c r="DF85" s="174"/>
      <c r="DG85" s="174"/>
      <c r="DH85" s="174"/>
      <c r="DI85" s="174"/>
      <c r="DJ85" s="174"/>
      <c r="DK85" s="174"/>
      <c r="DL85" s="174"/>
      <c r="DM85" s="174"/>
      <c r="DN85" s="174"/>
      <c r="DO85" s="174"/>
      <c r="DP85" s="174"/>
      <c r="DQ85" s="174"/>
      <c r="DR85" s="174"/>
      <c r="DS85" s="174"/>
      <c r="DT85" s="174"/>
      <c r="DU85" s="174"/>
      <c r="DV85" s="174"/>
      <c r="DW85" s="174"/>
      <c r="DX85" s="174"/>
      <c r="DY85" s="174"/>
      <c r="DZ85" s="174"/>
      <c r="EA85" s="174"/>
      <c r="EB85" s="174"/>
      <c r="EC85" s="174"/>
      <c r="ED85" s="174"/>
      <c r="EE85" s="174"/>
      <c r="EF85" s="174"/>
      <c r="EG85" s="174"/>
      <c r="EH85" s="174"/>
      <c r="EI85" s="174"/>
      <c r="EJ85" s="174"/>
      <c r="EK85" s="174"/>
      <c r="EL85" s="174"/>
      <c r="EM85" s="174"/>
      <c r="EN85" s="174"/>
      <c r="EO85" s="174"/>
      <c r="EP85" s="174"/>
      <c r="EQ85" s="174"/>
      <c r="ER85" s="174"/>
      <c r="ES85" s="174"/>
      <c r="ET85" s="174"/>
      <c r="EU85" s="174"/>
      <c r="EV85" s="174"/>
      <c r="EW85" s="174"/>
      <c r="EX85" s="174"/>
      <c r="EY85" s="174"/>
      <c r="EZ85" s="174"/>
      <c r="FA85" s="174"/>
      <c r="FB85" s="174"/>
      <c r="FC85" s="174"/>
      <c r="FD85" s="174"/>
      <c r="FE85" s="174"/>
      <c r="FF85" s="174"/>
      <c r="FG85" s="174"/>
      <c r="FH85" s="174"/>
      <c r="FI85" s="174"/>
      <c r="FJ85" s="174"/>
      <c r="FK85" s="174"/>
      <c r="FL85" s="174"/>
      <c r="FM85" s="174"/>
      <c r="FN85" s="174"/>
      <c r="FO85" s="174"/>
      <c r="FP85" s="174"/>
      <c r="FQ85" s="174"/>
      <c r="FR85" s="174"/>
      <c r="FS85" s="174"/>
      <c r="FT85" s="174"/>
      <c r="FU85" s="174"/>
      <c r="FV85" s="174"/>
      <c r="FW85" s="174"/>
      <c r="FX85" s="174"/>
      <c r="FY85" s="174"/>
      <c r="FZ85" s="174"/>
      <c r="GA85" s="174"/>
      <c r="GB85" s="174"/>
      <c r="GC85" s="174"/>
      <c r="GD85" s="174"/>
      <c r="GE85" s="174"/>
      <c r="GF85" s="174"/>
      <c r="GG85" s="174"/>
      <c r="GH85" s="174"/>
      <c r="GI85" s="174"/>
      <c r="GJ85" s="174"/>
      <c r="GK85" s="174"/>
      <c r="GL85" s="174"/>
      <c r="GM85" s="174"/>
      <c r="GN85" s="174"/>
      <c r="GO85" s="174"/>
      <c r="GP85" s="174"/>
      <c r="GQ85" s="174"/>
      <c r="GR85" s="174"/>
      <c r="GS85" s="174"/>
      <c r="GT85" s="174"/>
      <c r="GU85" s="174"/>
      <c r="GV85" s="174"/>
      <c r="GW85" s="174"/>
      <c r="GX85" s="174"/>
      <c r="GY85" s="174"/>
      <c r="GZ85" s="174"/>
      <c r="HA85" s="174"/>
      <c r="HB85" s="174"/>
      <c r="HC85" s="174"/>
      <c r="HD85" s="174"/>
      <c r="HE85" s="174"/>
      <c r="HF85" s="174"/>
      <c r="HG85" s="174"/>
      <c r="HH85" s="174"/>
      <c r="HI85" s="174"/>
      <c r="HJ85" s="174"/>
      <c r="HK85" s="174"/>
      <c r="HL85" s="174"/>
      <c r="HM85" s="174"/>
      <c r="HN85" s="174"/>
      <c r="HO85" s="174"/>
      <c r="HP85" s="174"/>
      <c r="HQ85" s="174"/>
      <c r="HR85" s="174"/>
      <c r="HS85" s="174"/>
      <c r="HT85" s="174"/>
      <c r="HU85" s="174"/>
      <c r="HV85" s="174"/>
      <c r="HW85" s="174"/>
      <c r="HX85" s="174"/>
      <c r="HY85" s="174"/>
      <c r="HZ85" s="174"/>
      <c r="IA85" s="174"/>
      <c r="IB85" s="174"/>
      <c r="IC85" s="174"/>
      <c r="ID85" s="174"/>
      <c r="IE85" s="174"/>
      <c r="IF85" s="174"/>
      <c r="IG85" s="174"/>
      <c r="IH85" s="174"/>
      <c r="II85" s="174"/>
      <c r="IJ85" s="174"/>
      <c r="IK85" s="174"/>
      <c r="IL85" s="174"/>
      <c r="IM85" s="174"/>
      <c r="IN85" s="174"/>
      <c r="IO85" s="174"/>
      <c r="IP85" s="174"/>
      <c r="IQ85" s="174"/>
      <c r="IR85" s="174"/>
      <c r="IS85" s="174"/>
      <c r="IT85" s="174"/>
      <c r="IU85" s="174"/>
      <c r="IV85" s="174"/>
      <c r="IW85" s="174"/>
      <c r="IX85" s="174"/>
      <c r="IY85" s="174"/>
      <c r="IZ85" s="174"/>
      <c r="JA85" s="174"/>
      <c r="JB85" s="174"/>
      <c r="JC85" s="174"/>
      <c r="JD85" s="174"/>
      <c r="JE85" s="174"/>
      <c r="JF85" s="174"/>
      <c r="JG85" s="174"/>
      <c r="JH85" s="174"/>
      <c r="JI85" s="174"/>
      <c r="JJ85" s="174"/>
      <c r="JK85" s="174"/>
      <c r="JL85" s="174"/>
      <c r="JM85" s="174"/>
      <c r="JN85" s="174"/>
      <c r="JO85" s="174"/>
      <c r="JP85" s="174"/>
      <c r="JQ85" s="174"/>
      <c r="JR85" s="174"/>
      <c r="JS85" s="174"/>
      <c r="JT85" s="174"/>
      <c r="JU85" s="174"/>
      <c r="JV85" s="174"/>
      <c r="JW85" s="174"/>
      <c r="JX85" s="174"/>
      <c r="JY85" s="174"/>
      <c r="JZ85" s="174"/>
      <c r="KA85" s="174"/>
      <c r="KB85" s="174"/>
      <c r="KC85" s="174"/>
      <c r="KD85" s="174"/>
      <c r="KE85" s="174"/>
      <c r="KF85" s="174"/>
      <c r="KG85" s="174"/>
      <c r="KH85" s="174"/>
      <c r="KI85" s="174"/>
      <c r="KJ85" s="174"/>
      <c r="KK85" s="174"/>
      <c r="KL85" s="174"/>
      <c r="KM85" s="174"/>
      <c r="KN85" s="174"/>
      <c r="KO85" s="174"/>
      <c r="KP85" s="174"/>
      <c r="KQ85" s="174"/>
      <c r="KR85" s="174"/>
      <c r="KS85" s="174"/>
      <c r="KT85" s="174"/>
      <c r="KU85" s="174"/>
      <c r="KV85" s="174"/>
      <c r="KW85" s="174"/>
      <c r="KX85" s="174"/>
      <c r="KY85" s="174"/>
      <c r="KZ85" s="174"/>
      <c r="LA85" s="174"/>
      <c r="LB85" s="174"/>
      <c r="LC85" s="174"/>
      <c r="LD85" s="174"/>
      <c r="LE85" s="174"/>
      <c r="LF85" s="174"/>
      <c r="LG85" s="174"/>
      <c r="LH85" s="174"/>
      <c r="LI85" s="174"/>
      <c r="LJ85" s="174"/>
      <c r="LK85" s="174"/>
      <c r="LL85" s="174"/>
      <c r="LM85" s="174"/>
      <c r="LN85" s="174"/>
      <c r="LO85" s="174"/>
      <c r="LP85" s="174"/>
      <c r="LQ85" s="174"/>
      <c r="LR85" s="174"/>
      <c r="LS85" s="174"/>
      <c r="LT85" s="174"/>
      <c r="LU85" s="174"/>
      <c r="LV85" s="174"/>
      <c r="LW85" s="174"/>
      <c r="LX85" s="174"/>
      <c r="LY85" s="174"/>
      <c r="LZ85" s="174"/>
      <c r="MA85" s="174"/>
      <c r="MB85" s="174"/>
      <c r="MC85" s="174"/>
      <c r="MD85" s="174"/>
      <c r="ME85" s="174"/>
      <c r="MF85" s="174"/>
      <c r="MG85" s="174"/>
      <c r="MH85" s="174"/>
      <c r="MI85" s="174"/>
      <c r="MJ85" s="174"/>
      <c r="MK85" s="174"/>
      <c r="ML85" s="174"/>
      <c r="MM85" s="174"/>
      <c r="MN85" s="174"/>
      <c r="MO85" s="174"/>
      <c r="MP85" s="174"/>
      <c r="MQ85" s="174"/>
      <c r="MR85" s="174"/>
      <c r="MS85" s="174"/>
      <c r="MT85" s="174"/>
      <c r="MU85" s="174"/>
      <c r="MV85" s="174"/>
      <c r="MW85" s="174"/>
      <c r="MX85" s="174"/>
      <c r="MY85" s="174"/>
      <c r="MZ85" s="174"/>
      <c r="NA85" s="174"/>
      <c r="NB85" s="174"/>
      <c r="NC85" s="174"/>
      <c r="ND85" s="174"/>
      <c r="NE85" s="174"/>
      <c r="NF85" s="174"/>
      <c r="NG85" s="174"/>
      <c r="NH85" s="174"/>
      <c r="NI85" s="174"/>
      <c r="NJ85" s="174"/>
      <c r="NK85" s="174"/>
      <c r="NL85" s="174"/>
      <c r="NM85" s="174"/>
      <c r="NN85" s="174"/>
      <c r="NO85" s="174"/>
      <c r="NP85" s="174"/>
      <c r="NQ85" s="174"/>
      <c r="NR85" s="174"/>
      <c r="NS85" s="174"/>
      <c r="NT85" s="174"/>
      <c r="NU85" s="174"/>
      <c r="NV85" s="174"/>
      <c r="NW85" s="174"/>
      <c r="NX85" s="174"/>
      <c r="NY85" s="174"/>
      <c r="NZ85" s="174"/>
      <c r="OA85" s="174"/>
      <c r="OB85" s="174"/>
      <c r="OC85" s="174"/>
      <c r="OD85" s="174"/>
      <c r="OE85" s="174"/>
      <c r="OF85" s="174"/>
      <c r="OG85" s="174"/>
      <c r="OH85" s="174"/>
      <c r="OI85" s="174"/>
      <c r="OJ85" s="174"/>
      <c r="OK85" s="174"/>
      <c r="OL85" s="174"/>
      <c r="OM85" s="174"/>
      <c r="ON85" s="174"/>
      <c r="OO85" s="174"/>
      <c r="OP85" s="174"/>
      <c r="OQ85" s="174"/>
      <c r="OR85" s="174"/>
      <c r="OS85" s="174"/>
      <c r="OT85" s="174"/>
      <c r="OU85" s="174"/>
      <c r="OV85" s="174"/>
      <c r="OW85" s="174"/>
      <c r="OX85" s="174"/>
      <c r="OY85" s="174"/>
      <c r="OZ85" s="174"/>
      <c r="PA85" s="174"/>
      <c r="PB85" s="174"/>
      <c r="PC85" s="174"/>
      <c r="PD85" s="174"/>
      <c r="PE85" s="174"/>
      <c r="PF85" s="174"/>
      <c r="PG85" s="174"/>
      <c r="PH85" s="174"/>
      <c r="PI85" s="174"/>
      <c r="PJ85" s="174"/>
      <c r="PK85" s="174"/>
      <c r="PL85" s="174"/>
      <c r="PM85" s="174"/>
      <c r="PN85" s="174"/>
      <c r="PO85" s="174"/>
      <c r="PP85" s="174"/>
      <c r="PQ85" s="174"/>
      <c r="PR85" s="174"/>
      <c r="PS85" s="174"/>
      <c r="PT85" s="174"/>
      <c r="PU85" s="174"/>
      <c r="PV85" s="174"/>
      <c r="PW85" s="174"/>
      <c r="PX85" s="174"/>
      <c r="PY85" s="174"/>
      <c r="PZ85" s="174"/>
      <c r="QA85" s="174"/>
      <c r="QB85" s="174"/>
      <c r="QC85" s="174"/>
      <c r="QD85" s="174"/>
      <c r="QE85" s="174"/>
      <c r="QF85" s="174"/>
      <c r="QG85" s="174"/>
      <c r="QH85" s="174"/>
      <c r="QI85" s="174"/>
      <c r="QJ85" s="174"/>
      <c r="QK85" s="174"/>
      <c r="QL85" s="174"/>
      <c r="QM85" s="174"/>
      <c r="QN85" s="174"/>
      <c r="QO85" s="174"/>
      <c r="QP85" s="174"/>
      <c r="QQ85" s="174"/>
      <c r="QR85" s="174"/>
      <c r="QS85" s="174"/>
      <c r="QT85" s="174"/>
      <c r="QU85" s="174"/>
      <c r="QV85" s="174"/>
      <c r="QW85" s="174"/>
      <c r="QX85" s="174"/>
      <c r="QY85" s="174"/>
      <c r="QZ85" s="174"/>
      <c r="RA85" s="174"/>
      <c r="RB85" s="174"/>
      <c r="RC85" s="174"/>
      <c r="RD85" s="174"/>
      <c r="RE85" s="174"/>
      <c r="RF85" s="174"/>
      <c r="RG85" s="174"/>
      <c r="RH85" s="174"/>
      <c r="RI85" s="174"/>
      <c r="RJ85" s="174"/>
      <c r="RK85" s="174"/>
      <c r="RL85" s="174"/>
      <c r="RM85" s="174"/>
      <c r="RN85" s="174"/>
      <c r="RO85" s="174"/>
      <c r="RP85" s="174"/>
      <c r="RQ85" s="174"/>
      <c r="RR85" s="174"/>
      <c r="RS85" s="174"/>
      <c r="RT85" s="174"/>
      <c r="RU85" s="174"/>
      <c r="RV85" s="174"/>
      <c r="RW85" s="174"/>
      <c r="RX85" s="174"/>
      <c r="RY85" s="174"/>
      <c r="RZ85" s="174"/>
      <c r="SA85" s="174"/>
      <c r="SB85" s="174"/>
      <c r="SC85" s="174"/>
      <c r="SD85" s="174"/>
      <c r="SE85" s="174"/>
      <c r="SF85" s="174"/>
      <c r="SG85" s="174"/>
      <c r="SH85" s="174"/>
      <c r="SI85" s="174"/>
      <c r="SJ85" s="174"/>
      <c r="SK85" s="174"/>
      <c r="SL85" s="174"/>
      <c r="SM85" s="174"/>
      <c r="SN85" s="174"/>
      <c r="SO85" s="174"/>
      <c r="SP85" s="174"/>
      <c r="SQ85" s="174"/>
      <c r="SR85" s="174"/>
      <c r="SS85" s="174"/>
      <c r="ST85" s="174"/>
      <c r="SU85" s="174"/>
      <c r="SV85" s="174"/>
      <c r="SW85" s="174"/>
      <c r="SX85" s="174"/>
      <c r="SY85" s="174"/>
      <c r="SZ85" s="174"/>
      <c r="TA85" s="174"/>
      <c r="TB85" s="174"/>
      <c r="TC85" s="174"/>
      <c r="TD85" s="174"/>
      <c r="TE85" s="174"/>
      <c r="TF85" s="174"/>
      <c r="TG85" s="174"/>
      <c r="TH85" s="174"/>
      <c r="TI85" s="174"/>
      <c r="TJ85" s="174"/>
      <c r="TK85" s="174"/>
      <c r="TL85" s="174"/>
      <c r="TM85" s="174"/>
      <c r="TN85" s="174"/>
      <c r="TO85" s="174"/>
      <c r="TP85" s="174"/>
      <c r="TQ85" s="174"/>
      <c r="TR85" s="174"/>
      <c r="TS85" s="174"/>
      <c r="TT85" s="174"/>
      <c r="TU85" s="174"/>
      <c r="TV85" s="174"/>
      <c r="TW85" s="174"/>
      <c r="TX85" s="174"/>
      <c r="TY85" s="174"/>
      <c r="TZ85" s="174"/>
      <c r="UA85" s="174"/>
      <c r="UB85" s="174"/>
      <c r="UC85" s="174"/>
      <c r="UD85" s="174"/>
      <c r="UE85" s="174"/>
      <c r="UF85" s="174"/>
      <c r="UG85" s="174"/>
      <c r="UH85" s="174"/>
      <c r="UI85" s="174"/>
      <c r="UJ85" s="174"/>
      <c r="UK85" s="174"/>
      <c r="UL85" s="174"/>
      <c r="UM85" s="174"/>
      <c r="UN85" s="174"/>
      <c r="UO85" s="174"/>
      <c r="UP85" s="174"/>
      <c r="UQ85" s="174"/>
      <c r="UR85" s="174"/>
      <c r="US85" s="174"/>
      <c r="UT85" s="174"/>
      <c r="UU85" s="174"/>
      <c r="UV85" s="174"/>
      <c r="UW85" s="174"/>
      <c r="UX85" s="174"/>
      <c r="UY85" s="174"/>
      <c r="UZ85" s="174"/>
      <c r="VA85" s="174"/>
      <c r="VB85" s="174"/>
      <c r="VC85" s="174"/>
      <c r="VD85" s="174"/>
      <c r="VE85" s="174"/>
      <c r="VF85" s="174"/>
      <c r="VG85" s="174"/>
      <c r="VH85" s="174"/>
      <c r="VI85" s="174"/>
      <c r="VJ85" s="174"/>
      <c r="VK85" s="174"/>
      <c r="VL85" s="174"/>
      <c r="VM85" s="174"/>
      <c r="VN85" s="174"/>
      <c r="VO85" s="174"/>
      <c r="VP85" s="174"/>
      <c r="VQ85" s="174"/>
      <c r="VR85" s="174"/>
      <c r="VS85" s="174"/>
      <c r="VT85" s="174"/>
      <c r="VU85" s="174"/>
      <c r="VV85" s="174"/>
      <c r="VW85" s="174"/>
      <c r="VX85" s="174"/>
      <c r="VY85" s="174"/>
      <c r="VZ85" s="174"/>
      <c r="WA85" s="174"/>
      <c r="WB85" s="174"/>
      <c r="WC85" s="174"/>
      <c r="WD85" s="174"/>
      <c r="WE85" s="174"/>
      <c r="WF85" s="174"/>
      <c r="WG85" s="174"/>
      <c r="WH85" s="174"/>
      <c r="WI85" s="174"/>
      <c r="WJ85" s="174"/>
      <c r="WK85" s="174"/>
      <c r="WL85" s="174"/>
      <c r="WM85" s="174"/>
      <c r="WN85" s="174"/>
      <c r="WO85" s="174"/>
      <c r="WP85" s="174"/>
      <c r="WQ85" s="174"/>
      <c r="WR85" s="174"/>
      <c r="WS85" s="174"/>
      <c r="WT85" s="174"/>
      <c r="WU85" s="174"/>
      <c r="WV85" s="174"/>
      <c r="WW85" s="174"/>
      <c r="WX85" s="174"/>
      <c r="WY85" s="174"/>
      <c r="WZ85" s="174"/>
      <c r="XA85" s="174"/>
      <c r="XB85" s="174"/>
      <c r="XC85" s="174"/>
      <c r="XD85" s="174"/>
      <c r="XE85" s="174"/>
      <c r="XF85" s="174"/>
      <c r="XG85" s="174"/>
      <c r="XH85" s="174"/>
      <c r="XI85" s="174"/>
      <c r="XJ85" s="174"/>
      <c r="XK85" s="174"/>
      <c r="XL85" s="174"/>
      <c r="XM85" s="174"/>
      <c r="XN85" s="174"/>
      <c r="XO85" s="174"/>
      <c r="XP85" s="174"/>
      <c r="XQ85" s="174"/>
      <c r="XR85" s="174"/>
      <c r="XS85" s="174"/>
      <c r="XT85" s="174"/>
      <c r="XU85" s="174"/>
      <c r="XV85" s="174"/>
      <c r="XW85" s="174"/>
      <c r="XX85" s="174"/>
      <c r="XY85" s="174"/>
      <c r="XZ85" s="174"/>
      <c r="YA85" s="174"/>
      <c r="YB85" s="174"/>
      <c r="YC85" s="174"/>
      <c r="YD85" s="174"/>
      <c r="YE85" s="174"/>
      <c r="YF85" s="174"/>
      <c r="YG85" s="174"/>
      <c r="YH85" s="174"/>
      <c r="YI85" s="174"/>
      <c r="YJ85" s="174"/>
      <c r="YK85" s="174"/>
      <c r="YL85" s="174"/>
      <c r="YM85" s="174"/>
      <c r="YN85" s="174"/>
      <c r="YO85" s="174"/>
      <c r="YP85" s="174"/>
      <c r="YQ85" s="174"/>
      <c r="YR85" s="174"/>
      <c r="YS85" s="174"/>
      <c r="YT85" s="174"/>
      <c r="YU85" s="174"/>
      <c r="YV85" s="174"/>
      <c r="YW85" s="174"/>
      <c r="YX85" s="174"/>
      <c r="YY85" s="174"/>
      <c r="YZ85" s="174"/>
      <c r="ZA85" s="174"/>
      <c r="ZB85" s="174"/>
      <c r="ZC85" s="174"/>
      <c r="ZD85" s="174"/>
      <c r="ZE85" s="174"/>
      <c r="ZF85" s="174"/>
      <c r="ZG85" s="174"/>
      <c r="ZH85" s="174"/>
      <c r="ZI85" s="174"/>
      <c r="ZJ85" s="174"/>
      <c r="ZK85" s="174"/>
      <c r="ZL85" s="174"/>
      <c r="ZM85" s="174"/>
      <c r="ZN85" s="174"/>
      <c r="ZO85" s="174"/>
      <c r="ZP85" s="174"/>
      <c r="ZQ85" s="174"/>
      <c r="ZR85" s="174"/>
      <c r="ZS85" s="174"/>
      <c r="ZT85" s="174"/>
      <c r="ZU85" s="174"/>
      <c r="ZV85" s="174"/>
      <c r="ZW85" s="174"/>
      <c r="ZX85" s="174"/>
      <c r="ZY85" s="174"/>
      <c r="ZZ85" s="174"/>
      <c r="AAA85" s="174"/>
      <c r="AAB85" s="174"/>
      <c r="AAC85" s="174"/>
      <c r="AAD85" s="174"/>
      <c r="AAE85" s="174"/>
      <c r="AAF85" s="174"/>
      <c r="AAG85" s="174"/>
      <c r="AAH85" s="174"/>
      <c r="AAI85" s="174"/>
      <c r="AAJ85" s="174"/>
      <c r="AAK85" s="174"/>
      <c r="AAL85" s="174"/>
      <c r="AAM85" s="174"/>
      <c r="AAN85" s="174"/>
      <c r="AAO85" s="174"/>
      <c r="AAP85" s="174"/>
      <c r="AAQ85" s="174"/>
      <c r="AAR85" s="174"/>
      <c r="AAS85" s="174"/>
      <c r="AAT85" s="174"/>
      <c r="AAU85" s="174"/>
      <c r="AAV85" s="174"/>
      <c r="AAW85" s="174"/>
      <c r="AAX85" s="174"/>
      <c r="AAY85" s="174"/>
      <c r="AAZ85" s="174"/>
      <c r="ABA85" s="174"/>
      <c r="ABB85" s="174"/>
      <c r="ABC85" s="174"/>
      <c r="ABD85" s="174"/>
      <c r="ABE85" s="174"/>
      <c r="ABF85" s="174"/>
      <c r="ABG85" s="174"/>
      <c r="ABH85" s="174"/>
      <c r="ABI85" s="174"/>
      <c r="ABJ85" s="174"/>
      <c r="ABK85" s="174"/>
      <c r="ABL85" s="174"/>
      <c r="ABM85" s="174"/>
      <c r="ABN85" s="174"/>
      <c r="ABO85" s="174"/>
      <c r="ABP85" s="174"/>
      <c r="ABQ85" s="174"/>
      <c r="ABR85" s="174"/>
      <c r="ABS85" s="174"/>
      <c r="ABT85" s="174"/>
      <c r="ABU85" s="174"/>
      <c r="ABV85" s="174"/>
      <c r="ABW85" s="174"/>
      <c r="ABX85" s="174"/>
      <c r="ABY85" s="174"/>
      <c r="ABZ85" s="174"/>
      <c r="ACA85" s="174"/>
      <c r="ACB85" s="174"/>
      <c r="ACC85" s="174"/>
      <c r="ACD85" s="174"/>
      <c r="ACE85" s="174"/>
      <c r="ACF85" s="174"/>
      <c r="ACG85" s="174"/>
      <c r="ACH85" s="174"/>
      <c r="ACI85" s="174"/>
      <c r="ACJ85" s="174"/>
      <c r="ACK85" s="174"/>
      <c r="ACL85" s="174"/>
      <c r="ACM85" s="174"/>
      <c r="ACN85" s="174"/>
      <c r="ACO85" s="174"/>
      <c r="ACP85" s="174"/>
      <c r="ACQ85" s="174"/>
      <c r="ACR85" s="174"/>
      <c r="ACS85" s="174"/>
      <c r="ACT85" s="174"/>
      <c r="ACU85" s="174"/>
      <c r="ACV85" s="174"/>
      <c r="ACW85" s="174"/>
      <c r="ACX85" s="174"/>
      <c r="ACY85" s="174"/>
      <c r="ACZ85" s="174"/>
      <c r="ADA85" s="174"/>
      <c r="ADB85" s="174"/>
      <c r="ADC85" s="174"/>
      <c r="ADD85" s="174"/>
      <c r="ADE85" s="174"/>
      <c r="ADF85" s="174"/>
      <c r="ADG85" s="174"/>
      <c r="ADH85" s="174"/>
      <c r="ADI85" s="174"/>
      <c r="ADJ85" s="174"/>
      <c r="ADK85" s="174"/>
      <c r="ADL85" s="174"/>
      <c r="ADM85" s="174"/>
      <c r="ADN85" s="174"/>
      <c r="ADO85" s="174"/>
      <c r="ADP85" s="174"/>
      <c r="ADQ85" s="174"/>
      <c r="ADR85" s="174"/>
      <c r="ADS85" s="174"/>
      <c r="ADT85" s="174"/>
      <c r="ADU85" s="174"/>
      <c r="ADV85" s="174"/>
      <c r="ADW85" s="174"/>
      <c r="ADX85" s="174"/>
      <c r="ADY85" s="174"/>
      <c r="ADZ85" s="174"/>
      <c r="AEA85" s="174"/>
      <c r="AEB85" s="174"/>
      <c r="AEC85" s="174"/>
      <c r="AED85" s="174"/>
      <c r="AEE85" s="174"/>
      <c r="AEF85" s="174"/>
      <c r="AEG85" s="174"/>
      <c r="AEH85" s="174"/>
      <c r="AEI85" s="174"/>
      <c r="AEJ85" s="174"/>
      <c r="AEK85" s="174"/>
      <c r="AEL85" s="174"/>
      <c r="AEM85" s="174"/>
      <c r="AEN85" s="174"/>
      <c r="AEO85" s="174"/>
      <c r="AEP85" s="174"/>
      <c r="AEQ85" s="174"/>
      <c r="AER85" s="174"/>
      <c r="AES85" s="174"/>
      <c r="AET85" s="174"/>
      <c r="AEU85" s="174"/>
      <c r="AEV85" s="174"/>
      <c r="AEW85" s="174"/>
      <c r="AEX85" s="174"/>
      <c r="AEY85" s="174"/>
      <c r="AEZ85" s="174"/>
      <c r="AFA85" s="174"/>
      <c r="AFB85" s="174"/>
      <c r="AFC85" s="174"/>
      <c r="AFD85" s="174"/>
      <c r="AFE85" s="174"/>
      <c r="AFF85" s="174"/>
      <c r="AFG85" s="174"/>
      <c r="AFH85" s="174"/>
      <c r="AFI85" s="174"/>
      <c r="AFJ85" s="174"/>
      <c r="AFK85" s="174"/>
      <c r="AFL85" s="174"/>
      <c r="AFM85" s="174"/>
      <c r="AFN85" s="174"/>
      <c r="AFO85" s="174"/>
      <c r="AFP85" s="174"/>
      <c r="AFQ85" s="174"/>
      <c r="AFR85" s="174"/>
      <c r="AFS85" s="174"/>
      <c r="AFT85" s="174"/>
      <c r="AFU85" s="174"/>
      <c r="AFV85" s="174"/>
      <c r="AFW85" s="174"/>
      <c r="AFX85" s="174"/>
      <c r="AFY85" s="174"/>
      <c r="AFZ85" s="174"/>
      <c r="AGA85" s="174"/>
      <c r="AGB85" s="174"/>
      <c r="AGC85" s="174"/>
      <c r="AGD85" s="174"/>
      <c r="AGE85" s="174"/>
      <c r="AGF85" s="174"/>
      <c r="AGG85" s="174"/>
      <c r="AGH85" s="174"/>
      <c r="AGI85" s="174"/>
      <c r="AGJ85" s="174"/>
      <c r="AGK85" s="174"/>
      <c r="AGL85" s="174"/>
      <c r="AGM85" s="174"/>
      <c r="AGN85" s="174"/>
      <c r="AGO85" s="174"/>
      <c r="AGP85" s="174"/>
      <c r="AGQ85" s="174"/>
      <c r="AGR85" s="174"/>
      <c r="AGS85" s="174"/>
      <c r="AGT85" s="174"/>
      <c r="AGU85" s="174"/>
      <c r="AGV85" s="174"/>
      <c r="AGW85" s="174"/>
      <c r="AGX85" s="174"/>
      <c r="AGY85" s="174"/>
      <c r="AGZ85" s="174"/>
      <c r="AHA85" s="174"/>
      <c r="AHB85" s="174"/>
      <c r="AHC85" s="174"/>
      <c r="AHD85" s="174"/>
      <c r="AHE85" s="174"/>
      <c r="AHF85" s="174"/>
      <c r="AHG85" s="174"/>
      <c r="AHH85" s="174"/>
      <c r="AHI85" s="174"/>
      <c r="AHJ85" s="174"/>
      <c r="AHK85" s="174"/>
      <c r="AHL85" s="174"/>
      <c r="AHM85" s="174"/>
      <c r="AHN85" s="174"/>
      <c r="AHO85" s="174"/>
      <c r="AHP85" s="174"/>
      <c r="AHQ85" s="174"/>
      <c r="AHR85" s="174"/>
      <c r="AHS85" s="174"/>
      <c r="AHT85" s="174"/>
      <c r="AHU85" s="174"/>
      <c r="AHV85" s="174"/>
      <c r="AHW85" s="174"/>
      <c r="AHX85" s="174"/>
      <c r="AHY85" s="174"/>
      <c r="AHZ85" s="174"/>
      <c r="AIA85" s="174"/>
      <c r="AIB85" s="174"/>
      <c r="AIC85" s="174"/>
      <c r="AID85" s="174"/>
      <c r="AIE85" s="174"/>
      <c r="AIF85" s="174"/>
      <c r="AIG85" s="174"/>
      <c r="AIH85" s="174"/>
      <c r="AII85" s="174"/>
      <c r="AIJ85" s="174"/>
      <c r="AIK85" s="174"/>
      <c r="AIL85" s="174"/>
      <c r="AIM85" s="174"/>
      <c r="AIN85" s="174"/>
      <c r="AIO85" s="174"/>
      <c r="AIP85" s="174"/>
      <c r="AIQ85" s="174"/>
      <c r="AIR85" s="174"/>
      <c r="AIS85" s="174"/>
      <c r="AIT85" s="174"/>
      <c r="AIU85" s="174"/>
      <c r="AIV85" s="174"/>
      <c r="AIW85" s="174"/>
      <c r="AIX85" s="174"/>
      <c r="AIY85" s="174"/>
      <c r="AIZ85" s="174"/>
      <c r="AJA85" s="174"/>
      <c r="AJB85" s="174"/>
      <c r="AJC85" s="174"/>
      <c r="AJD85" s="174"/>
      <c r="AJE85" s="174"/>
      <c r="AJF85" s="174"/>
      <c r="AJG85" s="174"/>
      <c r="AJH85" s="174"/>
      <c r="AJI85" s="174"/>
      <c r="AJJ85" s="174"/>
      <c r="AJK85" s="174"/>
      <c r="AJL85" s="174"/>
      <c r="AJM85" s="174"/>
      <c r="AJN85" s="174"/>
      <c r="AJO85" s="174"/>
      <c r="AJP85" s="174"/>
      <c r="AJQ85" s="174"/>
      <c r="AJR85" s="174"/>
      <c r="AJS85" s="174"/>
      <c r="AJT85" s="174"/>
      <c r="AJU85" s="174"/>
      <c r="AJV85" s="174"/>
      <c r="AJW85" s="174"/>
      <c r="AJX85" s="174"/>
      <c r="AJY85" s="174"/>
      <c r="AJZ85" s="174"/>
      <c r="AKA85" s="174"/>
      <c r="AKB85" s="174"/>
      <c r="AKC85" s="174"/>
      <c r="AKD85" s="174"/>
      <c r="AKE85" s="174"/>
      <c r="AKF85" s="174"/>
      <c r="AKG85" s="174"/>
      <c r="AKH85" s="174"/>
      <c r="AKI85" s="174"/>
      <c r="AKJ85" s="174"/>
      <c r="AKK85" s="174"/>
      <c r="AKL85" s="174"/>
      <c r="AKM85" s="174"/>
      <c r="AKN85" s="174"/>
      <c r="AKO85" s="174"/>
      <c r="AKP85" s="174"/>
      <c r="AKQ85" s="174"/>
      <c r="AKR85" s="174"/>
      <c r="AKS85" s="174"/>
      <c r="AKT85" s="174"/>
      <c r="AKU85" s="174"/>
      <c r="AKV85" s="174"/>
      <c r="AKW85" s="174"/>
      <c r="AKX85" s="174"/>
      <c r="AKY85" s="174"/>
      <c r="AKZ85" s="174"/>
      <c r="ALA85" s="174"/>
      <c r="ALB85" s="174"/>
      <c r="ALC85" s="174"/>
      <c r="ALD85" s="174"/>
      <c r="ALE85" s="174"/>
      <c r="ALF85" s="174"/>
      <c r="ALG85" s="174"/>
      <c r="ALH85" s="174"/>
      <c r="ALI85" s="174"/>
      <c r="ALJ85" s="174"/>
      <c r="ALK85" s="174"/>
      <c r="ALL85" s="174"/>
      <c r="ALM85" s="174"/>
      <c r="ALN85" s="174"/>
      <c r="ALO85" s="174"/>
      <c r="ALP85" s="174"/>
      <c r="ALQ85" s="174"/>
      <c r="ALR85" s="174"/>
      <c r="ALS85" s="174"/>
      <c r="ALT85" s="174"/>
      <c r="ALU85" s="174"/>
      <c r="ALV85" s="174"/>
      <c r="ALW85" s="174"/>
      <c r="ALX85" s="174"/>
      <c r="ALY85" s="174"/>
      <c r="ALZ85" s="174"/>
      <c r="AMA85" s="174"/>
      <c r="AMB85" s="174"/>
      <c r="AMC85" s="174"/>
      <c r="AMD85" s="174"/>
      <c r="AME85" s="174"/>
      <c r="AMF85" s="174"/>
      <c r="AMG85" s="174"/>
      <c r="AMH85" s="174"/>
      <c r="AMI85" s="174"/>
      <c r="AMJ85" s="174"/>
      <c r="AMK85" s="174"/>
      <c r="AML85" s="174"/>
      <c r="AMM85" s="174"/>
      <c r="AMN85" s="174"/>
      <c r="AMO85" s="174"/>
      <c r="AMP85" s="174"/>
      <c r="AMQ85" s="174"/>
      <c r="AMR85" s="174"/>
      <c r="AMS85" s="174"/>
      <c r="AMT85" s="174"/>
      <c r="AMU85" s="174"/>
      <c r="AMV85" s="174"/>
      <c r="AMW85" s="174"/>
      <c r="AMX85" s="174"/>
      <c r="AMY85" s="174"/>
      <c r="AMZ85" s="174"/>
      <c r="ANA85" s="174"/>
      <c r="ANB85" s="174"/>
      <c r="ANC85" s="174"/>
      <c r="AND85" s="174"/>
      <c r="ANE85" s="174"/>
      <c r="ANF85" s="174"/>
      <c r="ANG85" s="174"/>
      <c r="ANH85" s="174"/>
      <c r="ANI85" s="174"/>
      <c r="ANJ85" s="174"/>
      <c r="ANK85" s="174"/>
      <c r="ANL85" s="174"/>
      <c r="ANM85" s="174"/>
      <c r="ANN85" s="174"/>
      <c r="ANO85" s="174"/>
      <c r="ANP85" s="174"/>
      <c r="ANQ85" s="174"/>
      <c r="ANR85" s="174"/>
      <c r="ANS85" s="174"/>
      <c r="ANT85" s="174"/>
      <c r="ANU85" s="174"/>
      <c r="ANV85" s="174"/>
      <c r="ANW85" s="174"/>
      <c r="ANX85" s="174"/>
      <c r="ANY85" s="174"/>
      <c r="ANZ85" s="174"/>
      <c r="AOA85" s="174"/>
      <c r="AOB85" s="174"/>
      <c r="AOC85" s="174"/>
      <c r="AOD85" s="174"/>
      <c r="AOE85" s="174"/>
      <c r="AOF85" s="174"/>
      <c r="AOG85" s="174"/>
      <c r="AOH85" s="174"/>
      <c r="AOI85" s="174"/>
      <c r="AOJ85" s="174"/>
      <c r="AOK85" s="174"/>
      <c r="AOL85" s="174"/>
      <c r="AOM85" s="174"/>
      <c r="AON85" s="174"/>
      <c r="AOO85" s="174"/>
      <c r="AOP85" s="174"/>
      <c r="AOQ85" s="174"/>
      <c r="AOR85" s="174"/>
      <c r="AOS85" s="174"/>
      <c r="AOT85" s="174"/>
      <c r="AOU85" s="174"/>
      <c r="AOV85" s="174"/>
      <c r="AOW85" s="174"/>
      <c r="AOX85" s="174"/>
      <c r="AOY85" s="174"/>
      <c r="AOZ85" s="174"/>
      <c r="APA85" s="174"/>
      <c r="APB85" s="174"/>
      <c r="APC85" s="174"/>
      <c r="APD85" s="174"/>
      <c r="APE85" s="174"/>
      <c r="APF85" s="174"/>
      <c r="APG85" s="174"/>
      <c r="APH85" s="174"/>
      <c r="API85" s="174"/>
      <c r="APJ85" s="174"/>
      <c r="APK85" s="174"/>
      <c r="APL85" s="174"/>
      <c r="APM85" s="174"/>
      <c r="APN85" s="174"/>
      <c r="APO85" s="174"/>
      <c r="APP85" s="174"/>
      <c r="APQ85" s="174"/>
      <c r="APR85" s="174"/>
      <c r="APS85" s="174"/>
      <c r="APT85" s="174"/>
      <c r="APU85" s="174"/>
      <c r="APV85" s="174"/>
      <c r="APW85" s="174"/>
      <c r="APX85" s="174"/>
      <c r="APY85" s="174"/>
      <c r="APZ85" s="174"/>
      <c r="AQA85" s="174"/>
      <c r="AQB85" s="174"/>
      <c r="AQC85" s="174"/>
      <c r="AQD85" s="174"/>
      <c r="AQE85" s="174"/>
      <c r="AQF85" s="174"/>
      <c r="AQG85" s="174"/>
      <c r="AQH85" s="174"/>
      <c r="AQI85" s="174"/>
      <c r="AQJ85" s="174"/>
      <c r="AQK85" s="174"/>
      <c r="AQL85" s="174"/>
      <c r="AQM85" s="174"/>
      <c r="AQN85" s="174"/>
      <c r="AQO85" s="174"/>
      <c r="AQP85" s="174"/>
      <c r="AQQ85" s="174"/>
      <c r="AQR85" s="174"/>
      <c r="AQS85" s="174"/>
      <c r="AQT85" s="174"/>
      <c r="AQU85" s="174"/>
      <c r="AQV85" s="174"/>
      <c r="AQW85" s="174"/>
      <c r="AQX85" s="174"/>
      <c r="AQY85" s="174"/>
      <c r="AQZ85" s="174"/>
      <c r="ARA85" s="174"/>
      <c r="ARB85" s="174"/>
      <c r="ARC85" s="174"/>
      <c r="ARD85" s="174"/>
      <c r="ARE85" s="174"/>
      <c r="ARF85" s="174"/>
      <c r="ARG85" s="174"/>
      <c r="ARH85" s="174"/>
      <c r="ARI85" s="174"/>
      <c r="ARJ85" s="174"/>
      <c r="ARK85" s="174"/>
      <c r="ARL85" s="174"/>
      <c r="ARM85" s="174"/>
      <c r="ARN85" s="174"/>
      <c r="ARO85" s="174"/>
      <c r="ARP85" s="174"/>
      <c r="ARQ85" s="174"/>
      <c r="ARR85" s="174"/>
      <c r="ARS85" s="174"/>
      <c r="ART85" s="174"/>
      <c r="ARU85" s="174"/>
      <c r="ARV85" s="174"/>
      <c r="ARW85" s="174"/>
      <c r="ARX85" s="174"/>
      <c r="ARY85" s="174"/>
      <c r="ARZ85" s="174"/>
      <c r="ASA85" s="174"/>
      <c r="ASB85" s="174"/>
      <c r="ASC85" s="174"/>
      <c r="ASD85" s="174"/>
      <c r="ASE85" s="174"/>
      <c r="ASF85" s="174"/>
      <c r="ASG85" s="174"/>
      <c r="ASH85" s="174"/>
      <c r="ASI85" s="174"/>
      <c r="ASJ85" s="174"/>
      <c r="ASK85" s="174"/>
      <c r="ASL85" s="174"/>
      <c r="ASM85" s="174"/>
      <c r="ASN85" s="174"/>
      <c r="ASO85" s="174"/>
      <c r="ASP85" s="174"/>
      <c r="ASQ85" s="174"/>
      <c r="ASR85" s="174"/>
      <c r="ASS85" s="174"/>
      <c r="AST85" s="174"/>
      <c r="ASU85" s="174"/>
      <c r="ASV85" s="174"/>
      <c r="ASW85" s="174"/>
      <c r="ASX85" s="174"/>
      <c r="ASY85" s="174"/>
      <c r="ASZ85" s="174"/>
      <c r="ATA85" s="174"/>
      <c r="ATB85" s="174"/>
      <c r="ATC85" s="174"/>
      <c r="ATD85" s="174"/>
      <c r="ATE85" s="174"/>
      <c r="ATF85" s="174"/>
      <c r="ATG85" s="174"/>
      <c r="ATH85" s="174"/>
      <c r="ATI85" s="174"/>
      <c r="ATJ85" s="174"/>
      <c r="ATK85" s="174"/>
      <c r="ATL85" s="174"/>
      <c r="ATM85" s="174"/>
      <c r="ATN85" s="174"/>
      <c r="ATO85" s="174"/>
      <c r="ATP85" s="174"/>
      <c r="ATQ85" s="174"/>
      <c r="ATR85" s="174"/>
      <c r="ATS85" s="174"/>
      <c r="ATT85" s="174"/>
      <c r="ATU85" s="174"/>
      <c r="ATV85" s="174"/>
      <c r="ATW85" s="174"/>
      <c r="ATX85" s="174"/>
      <c r="ATY85" s="174"/>
      <c r="ATZ85" s="174"/>
      <c r="AUA85" s="174"/>
      <c r="AUB85" s="174"/>
      <c r="AUC85" s="174"/>
      <c r="AUD85" s="174"/>
      <c r="AUE85" s="174"/>
      <c r="AUF85" s="174"/>
      <c r="AUG85" s="174"/>
      <c r="AUH85" s="174"/>
      <c r="AUI85" s="174"/>
      <c r="AUJ85" s="174"/>
      <c r="AUK85" s="174"/>
      <c r="AUL85" s="174"/>
      <c r="AUM85" s="174"/>
      <c r="AUN85" s="174"/>
      <c r="AUO85" s="174"/>
      <c r="AUP85" s="174"/>
      <c r="AUQ85" s="174"/>
      <c r="AUR85" s="174"/>
      <c r="AUS85" s="174"/>
      <c r="AUT85" s="174"/>
      <c r="AUU85" s="174"/>
      <c r="AUV85" s="174"/>
      <c r="AUW85" s="174"/>
      <c r="AUX85" s="174"/>
      <c r="AUY85" s="174"/>
      <c r="AUZ85" s="174"/>
      <c r="AVA85" s="174"/>
      <c r="AVB85" s="174"/>
      <c r="AVC85" s="174"/>
      <c r="AVD85" s="174"/>
      <c r="AVE85" s="174"/>
      <c r="AVF85" s="174"/>
      <c r="AVG85" s="174"/>
      <c r="AVH85" s="174"/>
      <c r="AVI85" s="174"/>
      <c r="AVJ85" s="174"/>
      <c r="AVK85" s="174"/>
      <c r="AVL85" s="174"/>
      <c r="AVM85" s="174"/>
      <c r="AVN85" s="174"/>
      <c r="AVO85" s="174"/>
      <c r="AVP85" s="174"/>
      <c r="AVQ85" s="174"/>
      <c r="AVR85" s="174"/>
      <c r="AVS85" s="174"/>
      <c r="AVT85" s="174"/>
      <c r="AVU85" s="174"/>
      <c r="AVV85" s="174"/>
      <c r="AVW85" s="174"/>
      <c r="AVX85" s="174"/>
      <c r="AVY85" s="174"/>
      <c r="AVZ85" s="174"/>
      <c r="AWA85" s="174"/>
      <c r="AWB85" s="174"/>
      <c r="AWC85" s="174"/>
      <c r="AWD85" s="174"/>
      <c r="AWE85" s="174"/>
      <c r="AWF85" s="174"/>
      <c r="AWG85" s="174"/>
      <c r="AWH85" s="174"/>
      <c r="AWI85" s="174"/>
      <c r="AWJ85" s="174"/>
      <c r="AWK85" s="174"/>
      <c r="AWL85" s="174"/>
      <c r="AWM85" s="174"/>
      <c r="AWN85" s="174"/>
      <c r="AWO85" s="174"/>
      <c r="AWP85" s="174"/>
      <c r="AWQ85" s="174"/>
      <c r="AWR85" s="174"/>
      <c r="AWS85" s="174"/>
      <c r="AWT85" s="174"/>
      <c r="AWU85" s="174"/>
      <c r="AWV85" s="174"/>
      <c r="AWW85" s="174"/>
      <c r="AWX85" s="174"/>
      <c r="AWY85" s="174"/>
      <c r="AWZ85" s="174"/>
      <c r="AXA85" s="174"/>
      <c r="AXB85" s="174"/>
      <c r="AXC85" s="174"/>
      <c r="AXD85" s="174"/>
      <c r="AXE85" s="174"/>
      <c r="AXF85" s="174"/>
      <c r="AXG85" s="174"/>
      <c r="AXH85" s="174"/>
      <c r="AXI85" s="174"/>
      <c r="AXJ85" s="174"/>
      <c r="AXK85" s="174"/>
      <c r="AXL85" s="174"/>
      <c r="AXM85" s="174"/>
      <c r="AXN85" s="174"/>
      <c r="AXO85" s="174"/>
      <c r="AXP85" s="174"/>
      <c r="AXQ85" s="174"/>
      <c r="AXR85" s="174"/>
      <c r="AXS85" s="174"/>
      <c r="AXT85" s="174"/>
      <c r="AXU85" s="174"/>
      <c r="AXV85" s="174"/>
      <c r="AXW85" s="174"/>
      <c r="AXX85" s="174"/>
      <c r="AXY85" s="174"/>
      <c r="AXZ85" s="174"/>
      <c r="AYA85" s="174"/>
      <c r="AYB85" s="174"/>
      <c r="AYC85" s="174"/>
      <c r="AYD85" s="174"/>
      <c r="AYE85" s="174"/>
      <c r="AYF85" s="174"/>
      <c r="AYG85" s="174"/>
      <c r="AYH85" s="174"/>
      <c r="AYI85" s="174"/>
      <c r="AYJ85" s="174"/>
      <c r="AYK85" s="174"/>
      <c r="AYL85" s="174"/>
      <c r="AYM85" s="174"/>
      <c r="AYN85" s="174"/>
      <c r="AYO85" s="174"/>
      <c r="AYP85" s="174"/>
      <c r="AYQ85" s="174"/>
      <c r="AYR85" s="174"/>
      <c r="AYS85" s="174"/>
      <c r="AYT85" s="174"/>
      <c r="AYU85" s="174"/>
      <c r="AYV85" s="174"/>
      <c r="AYW85" s="174"/>
      <c r="AYX85" s="174"/>
      <c r="AYY85" s="174"/>
      <c r="AYZ85" s="174"/>
      <c r="AZA85" s="174"/>
      <c r="AZB85" s="174"/>
      <c r="AZC85" s="174"/>
      <c r="AZD85" s="174"/>
      <c r="AZE85" s="174"/>
      <c r="AZF85" s="174"/>
      <c r="AZG85" s="174"/>
      <c r="AZH85" s="174"/>
      <c r="AZI85" s="174"/>
      <c r="AZJ85" s="174"/>
      <c r="AZK85" s="174"/>
      <c r="AZL85" s="174"/>
      <c r="AZM85" s="174"/>
      <c r="AZN85" s="174"/>
      <c r="AZO85" s="174"/>
      <c r="AZP85" s="174"/>
      <c r="AZQ85" s="174"/>
      <c r="AZR85" s="174"/>
      <c r="AZS85" s="174"/>
      <c r="AZT85" s="174"/>
      <c r="AZU85" s="174"/>
      <c r="AZV85" s="174"/>
      <c r="AZW85" s="174"/>
      <c r="AZX85" s="174"/>
      <c r="AZY85" s="174"/>
      <c r="AZZ85" s="174"/>
      <c r="BAA85" s="174"/>
      <c r="BAB85" s="174"/>
      <c r="BAC85" s="174"/>
      <c r="BAD85" s="174"/>
      <c r="BAE85" s="174"/>
      <c r="BAF85" s="174"/>
      <c r="BAG85" s="174"/>
      <c r="BAH85" s="174"/>
      <c r="BAI85" s="174"/>
      <c r="BAJ85" s="174"/>
      <c r="BAK85" s="174"/>
      <c r="BAL85" s="174"/>
      <c r="BAM85" s="174"/>
      <c r="BAN85" s="174"/>
      <c r="BAO85" s="174"/>
      <c r="BAP85" s="174"/>
      <c r="BAQ85" s="174"/>
      <c r="BAR85" s="174"/>
      <c r="BAS85" s="174"/>
      <c r="BAT85" s="174"/>
      <c r="BAU85" s="174"/>
      <c r="BAV85" s="174"/>
      <c r="BAW85" s="174"/>
      <c r="BAX85" s="174"/>
      <c r="BAY85" s="174"/>
      <c r="BAZ85" s="174"/>
      <c r="BBA85" s="174"/>
      <c r="BBB85" s="174"/>
      <c r="BBC85" s="174"/>
      <c r="BBD85" s="174"/>
      <c r="BBE85" s="174"/>
      <c r="BBF85" s="174"/>
      <c r="BBG85" s="174"/>
      <c r="BBH85" s="174"/>
      <c r="BBI85" s="174"/>
      <c r="BBJ85" s="174"/>
      <c r="BBK85" s="174"/>
      <c r="BBL85" s="174"/>
      <c r="BBM85" s="174"/>
      <c r="BBN85" s="174"/>
      <c r="BBO85" s="174"/>
      <c r="BBP85" s="174"/>
      <c r="BBQ85" s="174"/>
      <c r="BBR85" s="174"/>
      <c r="BBS85" s="174"/>
      <c r="BBT85" s="174"/>
      <c r="BBU85" s="174"/>
      <c r="BBV85" s="174"/>
      <c r="BBW85" s="174"/>
      <c r="BBX85" s="174"/>
      <c r="BBY85" s="174"/>
      <c r="BBZ85" s="174"/>
      <c r="BCA85" s="174"/>
      <c r="BCB85" s="174"/>
      <c r="BCC85" s="174"/>
      <c r="BCD85" s="174"/>
      <c r="BCE85" s="174"/>
      <c r="BCF85" s="174"/>
      <c r="BCG85" s="174"/>
      <c r="BCH85" s="174"/>
      <c r="BCI85" s="174"/>
      <c r="BCJ85" s="174"/>
      <c r="BCK85" s="174"/>
      <c r="BCL85" s="174"/>
      <c r="BCM85" s="174"/>
      <c r="BCN85" s="174"/>
      <c r="BCO85" s="174"/>
      <c r="BCP85" s="174"/>
      <c r="BCQ85" s="174"/>
      <c r="BCR85" s="174"/>
      <c r="BCS85" s="174"/>
      <c r="BCT85" s="174"/>
      <c r="BCU85" s="174"/>
      <c r="BCV85" s="174"/>
      <c r="BCW85" s="174"/>
      <c r="BCX85" s="174"/>
      <c r="BCY85" s="174"/>
      <c r="BCZ85" s="174"/>
      <c r="BDA85" s="174"/>
      <c r="BDB85" s="174"/>
      <c r="BDC85" s="174"/>
      <c r="BDD85" s="174"/>
      <c r="BDE85" s="174"/>
      <c r="BDF85" s="174"/>
      <c r="BDG85" s="174"/>
      <c r="BDH85" s="174"/>
      <c r="BDI85" s="174"/>
      <c r="BDJ85" s="174"/>
      <c r="BDK85" s="174"/>
      <c r="BDL85" s="174"/>
      <c r="BDM85" s="174"/>
      <c r="BDN85" s="174"/>
      <c r="BDO85" s="174"/>
      <c r="BDP85" s="174"/>
      <c r="BDQ85" s="174"/>
      <c r="BDR85" s="174"/>
      <c r="BDS85" s="174"/>
      <c r="BDT85" s="174"/>
      <c r="BDU85" s="174"/>
      <c r="BDV85" s="174"/>
      <c r="BDW85" s="174"/>
      <c r="BDX85" s="174"/>
      <c r="BDY85" s="174"/>
      <c r="BDZ85" s="174"/>
      <c r="BEA85" s="174"/>
      <c r="BEB85" s="174"/>
      <c r="BEC85" s="174"/>
      <c r="BED85" s="174"/>
      <c r="BEE85" s="174"/>
      <c r="BEF85" s="174"/>
      <c r="BEG85" s="174"/>
      <c r="BEH85" s="174"/>
      <c r="BEI85" s="174"/>
      <c r="BEJ85" s="174"/>
      <c r="BEK85" s="174"/>
      <c r="BEL85" s="174"/>
      <c r="BEM85" s="174"/>
      <c r="BEN85" s="174"/>
      <c r="BEO85" s="174"/>
      <c r="BEP85" s="174"/>
      <c r="BEQ85" s="174"/>
      <c r="BER85" s="174"/>
      <c r="BES85" s="174"/>
      <c r="BET85" s="174"/>
      <c r="BEU85" s="174"/>
      <c r="BEV85" s="174"/>
      <c r="BEW85" s="174"/>
      <c r="BEX85" s="174"/>
      <c r="BEY85" s="174"/>
      <c r="BEZ85" s="174"/>
      <c r="BFA85" s="174"/>
      <c r="BFB85" s="174"/>
      <c r="BFC85" s="174"/>
      <c r="BFD85" s="174"/>
      <c r="BFE85" s="174"/>
      <c r="BFF85" s="174"/>
      <c r="BFG85" s="174"/>
      <c r="BFH85" s="174"/>
      <c r="BFI85" s="174"/>
      <c r="BFJ85" s="174"/>
      <c r="BFK85" s="174"/>
      <c r="BFL85" s="174"/>
      <c r="BFM85" s="174"/>
      <c r="BFN85" s="174"/>
      <c r="BFO85" s="174"/>
      <c r="BFP85" s="174"/>
      <c r="BFQ85" s="174"/>
      <c r="BFR85" s="174"/>
      <c r="BFS85" s="174"/>
      <c r="BFT85" s="174"/>
      <c r="BFU85" s="174"/>
      <c r="BFV85" s="174"/>
      <c r="BFW85" s="174"/>
      <c r="BFX85" s="174"/>
      <c r="BFY85" s="174"/>
      <c r="BFZ85" s="174"/>
      <c r="BGA85" s="174"/>
      <c r="BGB85" s="174"/>
      <c r="BGC85" s="174"/>
      <c r="BGD85" s="174"/>
      <c r="BGE85" s="174"/>
      <c r="BGF85" s="174"/>
      <c r="BGG85" s="174"/>
      <c r="BGH85" s="174"/>
      <c r="BGI85" s="174"/>
      <c r="BGJ85" s="174"/>
      <c r="BGK85" s="174"/>
      <c r="BGL85" s="174"/>
      <c r="BGM85" s="174"/>
      <c r="BGN85" s="174"/>
      <c r="BGO85" s="174"/>
      <c r="BGP85" s="174"/>
      <c r="BGQ85" s="174"/>
      <c r="BGR85" s="174"/>
      <c r="BGS85" s="174"/>
      <c r="BGT85" s="174"/>
      <c r="BGU85" s="174"/>
      <c r="BGV85" s="174"/>
      <c r="BGW85" s="174"/>
      <c r="BGX85" s="174"/>
      <c r="BGY85" s="174"/>
      <c r="BGZ85" s="174"/>
      <c r="BHA85" s="174"/>
      <c r="BHB85" s="174"/>
      <c r="BHC85" s="174"/>
      <c r="BHD85" s="174"/>
      <c r="BHE85" s="174"/>
      <c r="BHF85" s="174"/>
      <c r="BHG85" s="174"/>
      <c r="BHH85" s="174"/>
      <c r="BHI85" s="174"/>
      <c r="BHJ85" s="174"/>
      <c r="BHK85" s="174"/>
      <c r="BHL85" s="174"/>
      <c r="BHM85" s="174"/>
      <c r="BHN85" s="174"/>
      <c r="BHO85" s="174"/>
      <c r="BHP85" s="174"/>
      <c r="BHQ85" s="174"/>
      <c r="BHR85" s="174"/>
      <c r="BHS85" s="174"/>
      <c r="BHT85" s="174"/>
      <c r="BHU85" s="174"/>
      <c r="BHV85" s="174"/>
      <c r="BHW85" s="174"/>
      <c r="BHX85" s="174"/>
      <c r="BHY85" s="174"/>
      <c r="BHZ85" s="174"/>
      <c r="BIA85" s="174"/>
      <c r="BIB85" s="174"/>
      <c r="BIC85" s="174"/>
    </row>
    <row r="86" spans="1:1589" ht="23.25" customHeight="1" x14ac:dyDescent="0.25">
      <c r="A86" s="264" t="s">
        <v>120</v>
      </c>
      <c r="B86" s="262" t="s">
        <v>416</v>
      </c>
      <c r="C86" s="190" t="s">
        <v>269</v>
      </c>
      <c r="D86" s="113">
        <v>16235.63</v>
      </c>
      <c r="E86" s="113">
        <v>5690.85</v>
      </c>
      <c r="F86" s="113">
        <v>5645.11</v>
      </c>
      <c r="G86" s="164"/>
      <c r="H86" s="164"/>
      <c r="I86" s="164"/>
      <c r="J86" s="164"/>
    </row>
    <row r="87" spans="1:1589" ht="24" customHeight="1" x14ac:dyDescent="0.25">
      <c r="A87" s="264"/>
      <c r="B87" s="262"/>
      <c r="C87" s="190" t="s">
        <v>55</v>
      </c>
      <c r="D87" s="113">
        <v>10145.290000000001</v>
      </c>
      <c r="E87" s="113">
        <v>56.13</v>
      </c>
      <c r="F87" s="113">
        <v>56.13</v>
      </c>
      <c r="G87" s="164"/>
      <c r="H87" s="164"/>
      <c r="I87" s="164"/>
      <c r="J87" s="164"/>
    </row>
    <row r="88" spans="1:1589" ht="22.5" customHeight="1" x14ac:dyDescent="0.25">
      <c r="A88" s="264"/>
      <c r="B88" s="262"/>
      <c r="C88" s="190" t="s">
        <v>27</v>
      </c>
      <c r="D88" s="113"/>
      <c r="E88" s="113"/>
      <c r="F88" s="113"/>
      <c r="G88" s="164"/>
      <c r="H88" s="164"/>
      <c r="I88" s="164"/>
      <c r="J88" s="164"/>
    </row>
    <row r="89" spans="1:1589" ht="34.5" customHeight="1" x14ac:dyDescent="0.25">
      <c r="A89" s="264"/>
      <c r="B89" s="262"/>
      <c r="C89" s="190" t="s">
        <v>29</v>
      </c>
      <c r="D89" s="113">
        <v>10145.290000000001</v>
      </c>
      <c r="E89" s="113">
        <v>56.13</v>
      </c>
      <c r="F89" s="113">
        <v>56.13</v>
      </c>
      <c r="G89" s="164"/>
      <c r="H89" s="164"/>
      <c r="I89" s="164"/>
      <c r="J89" s="164"/>
    </row>
    <row r="90" spans="1:1589" ht="24.75" customHeight="1" x14ac:dyDescent="0.25">
      <c r="A90" s="264"/>
      <c r="B90" s="262"/>
      <c r="C90" s="190" t="s">
        <v>265</v>
      </c>
      <c r="D90" s="113">
        <v>6090.34</v>
      </c>
      <c r="E90" s="113">
        <v>5634.72</v>
      </c>
      <c r="F90" s="113">
        <v>5588.98</v>
      </c>
      <c r="G90" s="164"/>
      <c r="H90" s="164"/>
      <c r="I90" s="164"/>
      <c r="J90" s="164"/>
    </row>
    <row r="91" spans="1:1589" ht="27" customHeight="1" x14ac:dyDescent="0.25">
      <c r="A91" s="264"/>
      <c r="B91" s="262"/>
      <c r="C91" s="190" t="s">
        <v>271</v>
      </c>
      <c r="D91" s="113">
        <v>300</v>
      </c>
      <c r="E91" s="113">
        <v>240</v>
      </c>
      <c r="F91" s="113">
        <v>221.91</v>
      </c>
      <c r="G91" s="164"/>
      <c r="H91" s="164"/>
      <c r="I91" s="164"/>
      <c r="J91" s="164"/>
    </row>
    <row r="92" spans="1:1589" ht="31.5" x14ac:dyDescent="0.25">
      <c r="A92" s="264"/>
      <c r="B92" s="262"/>
      <c r="C92" s="190" t="s">
        <v>29</v>
      </c>
      <c r="D92" s="113">
        <v>4422.34</v>
      </c>
      <c r="E92" s="113">
        <v>3993.26</v>
      </c>
      <c r="F92" s="113">
        <v>3969.5</v>
      </c>
      <c r="G92" s="164"/>
      <c r="H92" s="164"/>
      <c r="I92" s="164"/>
      <c r="J92" s="164"/>
    </row>
    <row r="93" spans="1:1589" ht="28.5" customHeight="1" x14ac:dyDescent="0.25">
      <c r="A93" s="264"/>
      <c r="B93" s="262"/>
      <c r="C93" s="190" t="s">
        <v>30</v>
      </c>
      <c r="D93" s="113">
        <v>817.53</v>
      </c>
      <c r="E93" s="113">
        <v>817.53</v>
      </c>
      <c r="F93" s="113">
        <v>813.64</v>
      </c>
      <c r="G93" s="164"/>
      <c r="H93" s="164"/>
      <c r="I93" s="164"/>
      <c r="J93" s="164"/>
    </row>
    <row r="94" spans="1:1589" ht="31.5" x14ac:dyDescent="0.25">
      <c r="A94" s="264"/>
      <c r="B94" s="262"/>
      <c r="C94" s="190" t="s">
        <v>31</v>
      </c>
      <c r="D94" s="113">
        <v>25.54</v>
      </c>
      <c r="E94" s="113">
        <v>129.68</v>
      </c>
      <c r="F94" s="113">
        <v>129.68</v>
      </c>
      <c r="G94" s="164"/>
      <c r="H94" s="164"/>
      <c r="I94" s="164"/>
      <c r="J94" s="164"/>
    </row>
    <row r="95" spans="1:1589" ht="31.5" x14ac:dyDescent="0.25">
      <c r="A95" s="264"/>
      <c r="B95" s="262"/>
      <c r="C95" s="190" t="s">
        <v>32</v>
      </c>
      <c r="D95" s="113">
        <v>403.18</v>
      </c>
      <c r="E95" s="113">
        <v>403.18</v>
      </c>
      <c r="F95" s="113">
        <v>403.18</v>
      </c>
      <c r="G95" s="164"/>
      <c r="H95" s="164"/>
      <c r="I95" s="164"/>
      <c r="J95" s="164"/>
    </row>
    <row r="96" spans="1:1589" ht="31.5" x14ac:dyDescent="0.25">
      <c r="A96" s="264"/>
      <c r="B96" s="262"/>
      <c r="C96" s="190" t="s">
        <v>33</v>
      </c>
      <c r="D96" s="113">
        <v>5.54</v>
      </c>
      <c r="E96" s="113">
        <v>5.55</v>
      </c>
      <c r="F96" s="113">
        <v>5.55</v>
      </c>
      <c r="G96" s="164"/>
      <c r="H96" s="164"/>
      <c r="I96" s="164"/>
      <c r="J96" s="164"/>
    </row>
    <row r="97" spans="1:10" ht="26.25" customHeight="1" x14ac:dyDescent="0.25">
      <c r="A97" s="265"/>
      <c r="B97" s="263"/>
      <c r="C97" s="190" t="s">
        <v>53</v>
      </c>
      <c r="D97" s="113">
        <v>116.21</v>
      </c>
      <c r="E97" s="113">
        <v>45.52</v>
      </c>
      <c r="F97" s="113">
        <v>45.52</v>
      </c>
      <c r="G97" s="164"/>
      <c r="H97" s="164"/>
      <c r="I97" s="164"/>
      <c r="J97" s="164"/>
    </row>
    <row r="98" spans="1:10" ht="54" customHeight="1" x14ac:dyDescent="0.25">
      <c r="A98" s="170"/>
      <c r="B98" s="171"/>
      <c r="C98" s="184"/>
      <c r="D98" s="184"/>
      <c r="E98" s="184"/>
      <c r="F98" s="184"/>
    </row>
    <row r="99" spans="1:10" ht="18.75" x14ac:dyDescent="0.3">
      <c r="A99" s="257" t="s">
        <v>306</v>
      </c>
      <c r="B99" s="257"/>
      <c r="C99" s="172"/>
      <c r="D99" s="172"/>
      <c r="E99" s="172"/>
      <c r="F99" s="172"/>
    </row>
    <row r="100" spans="1:10" ht="18.75" x14ac:dyDescent="0.3">
      <c r="A100" s="257"/>
      <c r="B100" s="257"/>
      <c r="C100" s="172"/>
      <c r="D100" s="172"/>
      <c r="E100" s="258" t="s">
        <v>149</v>
      </c>
      <c r="F100" s="258"/>
    </row>
  </sheetData>
  <mergeCells count="28">
    <mergeCell ref="B67:B70"/>
    <mergeCell ref="A67:A70"/>
    <mergeCell ref="A60:A66"/>
    <mergeCell ref="A48:A59"/>
    <mergeCell ref="B60:B66"/>
    <mergeCell ref="B48:B59"/>
    <mergeCell ref="A99:B100"/>
    <mergeCell ref="E100:F100"/>
    <mergeCell ref="B71:C71"/>
    <mergeCell ref="B72:B84"/>
    <mergeCell ref="A72:A84"/>
    <mergeCell ref="B86:B97"/>
    <mergeCell ref="A86:A97"/>
    <mergeCell ref="B37:B46"/>
    <mergeCell ref="A37:A47"/>
    <mergeCell ref="D1:F1"/>
    <mergeCell ref="B36:C36"/>
    <mergeCell ref="C2:D2"/>
    <mergeCell ref="B9:C9"/>
    <mergeCell ref="B26:C26"/>
    <mergeCell ref="A3:F4"/>
    <mergeCell ref="A10:A12"/>
    <mergeCell ref="B32:B35"/>
    <mergeCell ref="A32:A35"/>
    <mergeCell ref="A27:A31"/>
    <mergeCell ref="B27:B30"/>
    <mergeCell ref="A14:A25"/>
    <mergeCell ref="B10:B25"/>
  </mergeCells>
  <pageMargins left="0.70866141732283472" right="0.70866141732283472" top="0.74803149606299213" bottom="0.74803149606299213" header="0.31496062992125984" footer="0.31496062992125984"/>
  <pageSetup paperSize="9" scale="60" orientation="landscape" r:id="rId1"/>
  <rowBreaks count="2" manualBreakCount="2">
    <brk id="22" max="5" man="1"/>
    <brk id="46"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84"/>
  <sheetViews>
    <sheetView view="pageBreakPreview" topLeftCell="A22" zoomScale="60" zoomScaleNormal="80" workbookViewId="0">
      <selection activeCell="H69" sqref="H69"/>
    </sheetView>
  </sheetViews>
  <sheetFormatPr defaultColWidth="9.140625" defaultRowHeight="15" x14ac:dyDescent="0.25"/>
  <cols>
    <col min="1" max="1" width="9.140625" style="1"/>
    <col min="2" max="2" width="37" style="1" customWidth="1"/>
    <col min="3" max="3" width="14.140625" style="1" customWidth="1"/>
    <col min="4" max="4" width="14.85546875" style="1" customWidth="1"/>
    <col min="5" max="5" width="15.85546875" style="1" customWidth="1"/>
    <col min="6" max="6" width="14.85546875" style="1" customWidth="1"/>
    <col min="7" max="7" width="15.42578125" style="1" customWidth="1"/>
    <col min="8" max="8" width="52.85546875" style="1" customWidth="1"/>
    <col min="9" max="9" width="46" style="1" customWidth="1"/>
    <col min="10" max="16384" width="9.140625" style="1"/>
  </cols>
  <sheetData>
    <row r="1" spans="1:8" ht="96" customHeight="1" x14ac:dyDescent="0.3">
      <c r="A1" s="273" t="s">
        <v>314</v>
      </c>
      <c r="B1" s="273"/>
      <c r="C1" s="273"/>
      <c r="D1" s="273"/>
      <c r="E1" s="273"/>
      <c r="F1" s="273"/>
      <c r="G1" s="273"/>
      <c r="H1" s="273"/>
    </row>
    <row r="2" spans="1:8" ht="20.25" x14ac:dyDescent="0.25">
      <c r="A2" s="275" t="s">
        <v>13</v>
      </c>
      <c r="B2" s="275"/>
      <c r="C2" s="275"/>
      <c r="D2" s="275"/>
      <c r="E2" s="275"/>
      <c r="F2" s="275"/>
      <c r="G2" s="275"/>
      <c r="H2" s="275"/>
    </row>
    <row r="3" spans="1:8" ht="18.75" customHeight="1" x14ac:dyDescent="0.25">
      <c r="A3" s="274" t="s">
        <v>313</v>
      </c>
      <c r="B3" s="274"/>
      <c r="C3" s="274"/>
      <c r="D3" s="274"/>
      <c r="E3" s="274"/>
      <c r="F3" s="274"/>
      <c r="G3" s="274"/>
      <c r="H3" s="274"/>
    </row>
    <row r="4" spans="1:8" ht="45.75" customHeight="1" x14ac:dyDescent="0.25">
      <c r="A4" s="274"/>
      <c r="B4" s="274"/>
      <c r="C4" s="274"/>
      <c r="D4" s="274"/>
      <c r="E4" s="274"/>
      <c r="F4" s="274"/>
      <c r="G4" s="274"/>
      <c r="H4" s="274"/>
    </row>
    <row r="5" spans="1:8" ht="18" customHeight="1" x14ac:dyDescent="0.25">
      <c r="A5" s="40"/>
      <c r="B5" s="40"/>
      <c r="C5" s="40"/>
      <c r="D5" s="40"/>
      <c r="E5" s="40"/>
      <c r="F5" s="40"/>
      <c r="G5" s="40"/>
      <c r="H5" s="40"/>
    </row>
    <row r="6" spans="1:8" ht="44.25" customHeight="1" x14ac:dyDescent="0.25">
      <c r="A6" s="283" t="s">
        <v>0</v>
      </c>
      <c r="B6" s="283" t="s">
        <v>86</v>
      </c>
      <c r="C6" s="283" t="s">
        <v>10</v>
      </c>
      <c r="D6" s="283" t="s">
        <v>87</v>
      </c>
      <c r="E6" s="283"/>
      <c r="F6" s="283"/>
      <c r="G6" s="284"/>
      <c r="H6" s="283" t="s">
        <v>201</v>
      </c>
    </row>
    <row r="7" spans="1:8" ht="17.25" customHeight="1" x14ac:dyDescent="0.25">
      <c r="A7" s="283"/>
      <c r="B7" s="283"/>
      <c r="C7" s="283"/>
      <c r="D7" s="283">
        <v>2019</v>
      </c>
      <c r="E7" s="283"/>
      <c r="F7" s="283">
        <v>2020</v>
      </c>
      <c r="G7" s="283"/>
      <c r="H7" s="283"/>
    </row>
    <row r="8" spans="1:8" ht="75" x14ac:dyDescent="0.25">
      <c r="A8" s="283"/>
      <c r="B8" s="283"/>
      <c r="C8" s="283"/>
      <c r="D8" s="131" t="s">
        <v>8</v>
      </c>
      <c r="E8" s="131" t="s">
        <v>189</v>
      </c>
      <c r="F8" s="196" t="s">
        <v>304</v>
      </c>
      <c r="G8" s="196" t="s">
        <v>9</v>
      </c>
      <c r="H8" s="283"/>
    </row>
    <row r="9" spans="1:8" ht="18.75" x14ac:dyDescent="0.25">
      <c r="A9" s="131">
        <v>1</v>
      </c>
      <c r="B9" s="131">
        <v>2</v>
      </c>
      <c r="C9" s="131">
        <v>3</v>
      </c>
      <c r="D9" s="131">
        <v>4</v>
      </c>
      <c r="E9" s="131">
        <v>5</v>
      </c>
      <c r="F9" s="196">
        <v>6</v>
      </c>
      <c r="G9" s="196">
        <v>7</v>
      </c>
      <c r="H9" s="131">
        <v>8</v>
      </c>
    </row>
    <row r="10" spans="1:8" ht="52.5" customHeight="1" x14ac:dyDescent="0.25">
      <c r="A10" s="272" t="s">
        <v>52</v>
      </c>
      <c r="B10" s="272"/>
      <c r="C10" s="272"/>
      <c r="D10" s="272"/>
      <c r="E10" s="272"/>
      <c r="F10" s="272"/>
      <c r="G10" s="272"/>
      <c r="H10" s="272"/>
    </row>
    <row r="11" spans="1:8" ht="40.5" customHeight="1" x14ac:dyDescent="0.25">
      <c r="A11" s="272" t="s">
        <v>93</v>
      </c>
      <c r="B11" s="272"/>
      <c r="C11" s="272"/>
      <c r="D11" s="272"/>
      <c r="E11" s="272"/>
      <c r="F11" s="272"/>
      <c r="G11" s="272"/>
      <c r="H11" s="272"/>
    </row>
    <row r="12" spans="1:8" ht="131.25" customHeight="1" x14ac:dyDescent="0.25">
      <c r="A12" s="38">
        <v>1</v>
      </c>
      <c r="B12" s="6" t="s">
        <v>150</v>
      </c>
      <c r="C12" s="37" t="s">
        <v>22</v>
      </c>
      <c r="D12" s="18">
        <v>589</v>
      </c>
      <c r="E12" s="18">
        <v>589</v>
      </c>
      <c r="F12" s="196">
        <v>508.5</v>
      </c>
      <c r="G12" s="209">
        <v>508.1</v>
      </c>
      <c r="H12" s="222" t="s">
        <v>466</v>
      </c>
    </row>
    <row r="13" spans="1:8" ht="178.5" customHeight="1" x14ac:dyDescent="0.25">
      <c r="A13" s="38">
        <v>2</v>
      </c>
      <c r="B13" s="6" t="s">
        <v>151</v>
      </c>
      <c r="C13" s="14" t="s">
        <v>25</v>
      </c>
      <c r="D13" s="131">
        <v>38.299999999999997</v>
      </c>
      <c r="E13" s="131">
        <v>38.4</v>
      </c>
      <c r="F13" s="196">
        <v>34.1</v>
      </c>
      <c r="G13" s="209">
        <v>33.9</v>
      </c>
      <c r="H13" s="223" t="s">
        <v>466</v>
      </c>
    </row>
    <row r="14" spans="1:8" ht="41.25" customHeight="1" x14ac:dyDescent="0.25">
      <c r="A14" s="276" t="s">
        <v>99</v>
      </c>
      <c r="B14" s="276"/>
      <c r="C14" s="276"/>
      <c r="D14" s="276"/>
      <c r="E14" s="276"/>
      <c r="F14" s="276"/>
      <c r="G14" s="276"/>
      <c r="H14" s="276"/>
    </row>
    <row r="15" spans="1:8" ht="29.25" customHeight="1" x14ac:dyDescent="0.25">
      <c r="A15" s="277" t="s">
        <v>94</v>
      </c>
      <c r="B15" s="277"/>
      <c r="C15" s="277"/>
      <c r="D15" s="277"/>
      <c r="E15" s="277"/>
      <c r="F15" s="277"/>
      <c r="G15" s="277"/>
      <c r="H15" s="277"/>
    </row>
    <row r="16" spans="1:8" ht="112.5" x14ac:dyDescent="0.25">
      <c r="A16" s="15">
        <v>3</v>
      </c>
      <c r="B16" s="6" t="s">
        <v>152</v>
      </c>
      <c r="C16" s="15" t="s">
        <v>22</v>
      </c>
      <c r="D16" s="37">
        <v>2100</v>
      </c>
      <c r="E16" s="37" t="s">
        <v>268</v>
      </c>
      <c r="F16" s="37">
        <v>1650</v>
      </c>
      <c r="G16" s="37">
        <v>1676</v>
      </c>
      <c r="H16" s="15"/>
    </row>
    <row r="17" spans="1:8" ht="124.5" customHeight="1" x14ac:dyDescent="0.25">
      <c r="A17" s="15">
        <v>4</v>
      </c>
      <c r="B17" s="6" t="s">
        <v>209</v>
      </c>
      <c r="C17" s="15" t="s">
        <v>197</v>
      </c>
      <c r="D17" s="37">
        <v>30199</v>
      </c>
      <c r="E17" s="14">
        <v>34431</v>
      </c>
      <c r="F17" s="37">
        <v>31039</v>
      </c>
      <c r="G17" s="14">
        <v>33161</v>
      </c>
      <c r="H17" s="15"/>
    </row>
    <row r="18" spans="1:8" ht="191.25" customHeight="1" x14ac:dyDescent="0.25">
      <c r="A18" s="15">
        <v>5</v>
      </c>
      <c r="B18" s="39" t="s">
        <v>198</v>
      </c>
      <c r="C18" s="37" t="s">
        <v>22</v>
      </c>
      <c r="D18" s="37">
        <v>7</v>
      </c>
      <c r="E18" s="14">
        <v>5</v>
      </c>
      <c r="F18" s="37">
        <v>2</v>
      </c>
      <c r="G18" s="37">
        <v>2</v>
      </c>
      <c r="H18" s="121"/>
    </row>
    <row r="19" spans="1:8" ht="135" customHeight="1" x14ac:dyDescent="0.25">
      <c r="A19" s="15">
        <v>6</v>
      </c>
      <c r="B19" s="39" t="s">
        <v>199</v>
      </c>
      <c r="C19" s="37" t="s">
        <v>22</v>
      </c>
      <c r="D19" s="37">
        <v>1</v>
      </c>
      <c r="E19" s="37">
        <v>0</v>
      </c>
      <c r="F19" s="37">
        <v>0</v>
      </c>
      <c r="G19" s="14">
        <v>0</v>
      </c>
      <c r="H19" s="129"/>
    </row>
    <row r="20" spans="1:8" ht="93.75" x14ac:dyDescent="0.25">
      <c r="A20" s="15">
        <v>7</v>
      </c>
      <c r="B20" s="39" t="s">
        <v>200</v>
      </c>
      <c r="C20" s="37" t="s">
        <v>22</v>
      </c>
      <c r="D20" s="37">
        <v>5</v>
      </c>
      <c r="E20" s="37">
        <v>7</v>
      </c>
      <c r="F20" s="37">
        <v>5</v>
      </c>
      <c r="G20" s="37">
        <v>7</v>
      </c>
      <c r="H20" s="196"/>
    </row>
    <row r="21" spans="1:8" ht="50.25" customHeight="1" x14ac:dyDescent="0.25">
      <c r="A21" s="276" t="s">
        <v>95</v>
      </c>
      <c r="B21" s="276"/>
      <c r="C21" s="276"/>
      <c r="D21" s="276"/>
      <c r="E21" s="276"/>
      <c r="F21" s="276"/>
      <c r="G21" s="276"/>
      <c r="H21" s="276"/>
    </row>
    <row r="22" spans="1:8" ht="158.25" customHeight="1" x14ac:dyDescent="0.25">
      <c r="A22" s="38">
        <v>8</v>
      </c>
      <c r="B22" s="39" t="s">
        <v>153</v>
      </c>
      <c r="C22" s="38" t="s">
        <v>22</v>
      </c>
      <c r="D22" s="38">
        <v>34</v>
      </c>
      <c r="E22" s="38">
        <v>57</v>
      </c>
      <c r="F22" s="38">
        <v>40</v>
      </c>
      <c r="G22" s="38">
        <v>45</v>
      </c>
      <c r="H22" s="195"/>
    </row>
    <row r="23" spans="1:8" ht="49.5" customHeight="1" x14ac:dyDescent="0.25">
      <c r="A23" s="272" t="s">
        <v>96</v>
      </c>
      <c r="B23" s="272"/>
      <c r="C23" s="272"/>
      <c r="D23" s="272"/>
      <c r="E23" s="272"/>
      <c r="F23" s="272"/>
      <c r="G23" s="272"/>
      <c r="H23" s="272"/>
    </row>
    <row r="24" spans="1:8" ht="75" x14ac:dyDescent="0.25">
      <c r="A24" s="14">
        <v>9</v>
      </c>
      <c r="B24" s="6" t="s">
        <v>154</v>
      </c>
      <c r="C24" s="37" t="s">
        <v>24</v>
      </c>
      <c r="D24" s="14">
        <v>187.6</v>
      </c>
      <c r="E24" s="14">
        <v>190.3</v>
      </c>
      <c r="F24" s="14">
        <v>111.09</v>
      </c>
      <c r="G24" s="217">
        <v>111.1</v>
      </c>
      <c r="H24" s="96"/>
    </row>
    <row r="25" spans="1:8" ht="28.5" customHeight="1" x14ac:dyDescent="0.25">
      <c r="A25" s="277" t="s">
        <v>98</v>
      </c>
      <c r="B25" s="277"/>
      <c r="C25" s="277"/>
      <c r="D25" s="277"/>
      <c r="E25" s="277"/>
      <c r="F25" s="277"/>
      <c r="G25" s="277"/>
      <c r="H25" s="277"/>
    </row>
    <row r="26" spans="1:8" ht="46.5" customHeight="1" x14ac:dyDescent="0.25">
      <c r="A26" s="272" t="s">
        <v>97</v>
      </c>
      <c r="B26" s="272"/>
      <c r="C26" s="272"/>
      <c r="D26" s="272"/>
      <c r="E26" s="272"/>
      <c r="F26" s="272"/>
      <c r="G26" s="272"/>
      <c r="H26" s="272"/>
    </row>
    <row r="27" spans="1:8" ht="85.5" customHeight="1" x14ac:dyDescent="0.25">
      <c r="A27" s="19">
        <v>10</v>
      </c>
      <c r="B27" s="6" t="s">
        <v>155</v>
      </c>
      <c r="C27" s="37" t="s">
        <v>100</v>
      </c>
      <c r="D27" s="37">
        <v>3340</v>
      </c>
      <c r="E27" s="37">
        <v>3423</v>
      </c>
      <c r="F27" s="37">
        <v>12425</v>
      </c>
      <c r="G27" s="37">
        <v>13232.1</v>
      </c>
      <c r="H27" s="37"/>
    </row>
    <row r="28" spans="1:8" ht="107.25" customHeight="1" x14ac:dyDescent="0.25">
      <c r="A28" s="19">
        <v>11</v>
      </c>
      <c r="B28" s="6" t="s">
        <v>279</v>
      </c>
      <c r="C28" s="37" t="s">
        <v>22</v>
      </c>
      <c r="D28" s="37">
        <v>8140</v>
      </c>
      <c r="E28" s="37">
        <v>8282</v>
      </c>
      <c r="F28" s="37">
        <v>8184</v>
      </c>
      <c r="G28" s="37">
        <v>8291</v>
      </c>
      <c r="H28" s="196"/>
    </row>
    <row r="29" spans="1:8" ht="132" customHeight="1" x14ac:dyDescent="0.25">
      <c r="A29" s="19">
        <v>12</v>
      </c>
      <c r="B29" s="6" t="s">
        <v>156</v>
      </c>
      <c r="C29" s="37" t="s">
        <v>23</v>
      </c>
      <c r="D29" s="37">
        <v>5420</v>
      </c>
      <c r="E29" s="37">
        <v>5497</v>
      </c>
      <c r="F29" s="37">
        <v>5252</v>
      </c>
      <c r="G29" s="37">
        <v>5164</v>
      </c>
      <c r="H29" s="196" t="s">
        <v>456</v>
      </c>
    </row>
    <row r="30" spans="1:8" ht="30" customHeight="1" x14ac:dyDescent="0.25">
      <c r="A30" s="276" t="s">
        <v>101</v>
      </c>
      <c r="B30" s="276"/>
      <c r="C30" s="276"/>
      <c r="D30" s="276"/>
      <c r="E30" s="276"/>
      <c r="F30" s="276"/>
      <c r="G30" s="276"/>
      <c r="H30" s="276"/>
    </row>
    <row r="31" spans="1:8" ht="93.75" x14ac:dyDescent="0.25">
      <c r="A31" s="7">
        <v>13</v>
      </c>
      <c r="B31" s="208" t="s">
        <v>157</v>
      </c>
      <c r="C31" s="7" t="s">
        <v>22</v>
      </c>
      <c r="D31" s="38">
        <v>29</v>
      </c>
      <c r="E31" s="38">
        <v>30</v>
      </c>
      <c r="F31" s="38">
        <v>23</v>
      </c>
      <c r="G31" s="38">
        <v>23</v>
      </c>
      <c r="H31" s="16"/>
    </row>
    <row r="32" spans="1:8" ht="42" customHeight="1" x14ac:dyDescent="0.25">
      <c r="A32" s="282" t="s">
        <v>202</v>
      </c>
      <c r="B32" s="282"/>
      <c r="C32" s="282"/>
      <c r="D32" s="282"/>
      <c r="E32" s="282"/>
      <c r="F32" s="282"/>
      <c r="G32" s="282"/>
      <c r="H32" s="282"/>
    </row>
    <row r="33" spans="1:8" ht="147" customHeight="1" x14ac:dyDescent="0.25">
      <c r="A33" s="7">
        <v>14</v>
      </c>
      <c r="B33" s="208" t="s">
        <v>158</v>
      </c>
      <c r="C33" s="196" t="s">
        <v>70</v>
      </c>
      <c r="D33" s="7">
        <v>23.72</v>
      </c>
      <c r="E33" s="7">
        <v>22.58</v>
      </c>
      <c r="F33" s="7">
        <v>22.98</v>
      </c>
      <c r="G33" s="7">
        <v>17.59</v>
      </c>
      <c r="H33" s="132"/>
    </row>
    <row r="34" spans="1:8" ht="117" customHeight="1" x14ac:dyDescent="0.25">
      <c r="A34" s="7">
        <v>15</v>
      </c>
      <c r="B34" s="208" t="s">
        <v>159</v>
      </c>
      <c r="C34" s="196" t="s">
        <v>71</v>
      </c>
      <c r="D34" s="7">
        <v>4.53</v>
      </c>
      <c r="E34" s="7">
        <v>4.18</v>
      </c>
      <c r="F34" s="7">
        <v>4.43</v>
      </c>
      <c r="G34" s="7">
        <v>3.57</v>
      </c>
      <c r="H34" s="132"/>
    </row>
    <row r="35" spans="1:8" ht="120.75" customHeight="1" x14ac:dyDescent="0.25">
      <c r="A35" s="7">
        <v>16</v>
      </c>
      <c r="B35" s="208" t="s">
        <v>160</v>
      </c>
      <c r="C35" s="196" t="s">
        <v>71</v>
      </c>
      <c r="D35" s="7">
        <v>0.28000000000000003</v>
      </c>
      <c r="E35" s="7">
        <v>0.28000000000000003</v>
      </c>
      <c r="F35" s="7">
        <v>0.28000000000000003</v>
      </c>
      <c r="G35" s="7">
        <v>0.24</v>
      </c>
      <c r="H35" s="132"/>
    </row>
    <row r="36" spans="1:8" ht="136.5" customHeight="1" x14ac:dyDescent="0.25">
      <c r="A36" s="7">
        <v>17</v>
      </c>
      <c r="B36" s="208" t="s">
        <v>161</v>
      </c>
      <c r="C36" s="196" t="s">
        <v>72</v>
      </c>
      <c r="D36" s="7">
        <v>0.13</v>
      </c>
      <c r="E36" s="11">
        <v>0.12</v>
      </c>
      <c r="F36" s="7">
        <v>0.13</v>
      </c>
      <c r="G36" s="7">
        <v>0.11</v>
      </c>
      <c r="H36" s="132"/>
    </row>
    <row r="37" spans="1:8" ht="127.5" customHeight="1" x14ac:dyDescent="0.25">
      <c r="A37" s="7">
        <v>18</v>
      </c>
      <c r="B37" s="208" t="s">
        <v>162</v>
      </c>
      <c r="C37" s="7" t="s">
        <v>71</v>
      </c>
      <c r="D37" s="36">
        <v>39</v>
      </c>
      <c r="E37" s="7">
        <v>26.47</v>
      </c>
      <c r="F37" s="7">
        <v>38.85</v>
      </c>
      <c r="G37" s="218">
        <v>34.799999999999997</v>
      </c>
      <c r="H37" s="110"/>
    </row>
    <row r="38" spans="1:8" ht="135" customHeight="1" x14ac:dyDescent="0.25">
      <c r="A38" s="7">
        <v>19</v>
      </c>
      <c r="B38" s="208" t="s">
        <v>163</v>
      </c>
      <c r="C38" s="7" t="s">
        <v>70</v>
      </c>
      <c r="D38" s="7">
        <v>46.14</v>
      </c>
      <c r="E38" s="34">
        <v>47.6</v>
      </c>
      <c r="F38" s="7">
        <v>45.91</v>
      </c>
      <c r="G38" s="7">
        <v>47.2</v>
      </c>
      <c r="H38" s="189" t="s">
        <v>453</v>
      </c>
    </row>
    <row r="39" spans="1:8" ht="93.75" x14ac:dyDescent="0.25">
      <c r="A39" s="7">
        <v>20</v>
      </c>
      <c r="B39" s="208" t="s">
        <v>164</v>
      </c>
      <c r="C39" s="7" t="s">
        <v>72</v>
      </c>
      <c r="D39" s="7">
        <v>106.5</v>
      </c>
      <c r="E39" s="34">
        <v>105.9</v>
      </c>
      <c r="F39" s="7">
        <v>105.2</v>
      </c>
      <c r="G39" s="7">
        <v>105.1</v>
      </c>
      <c r="H39" s="112"/>
    </row>
    <row r="40" spans="1:8" ht="75" x14ac:dyDescent="0.25">
      <c r="A40" s="7">
        <v>21</v>
      </c>
      <c r="B40" s="208" t="s">
        <v>165</v>
      </c>
      <c r="C40" s="196" t="s">
        <v>73</v>
      </c>
      <c r="D40" s="7">
        <v>53.03</v>
      </c>
      <c r="E40" s="34">
        <v>46.74</v>
      </c>
      <c r="F40" s="7">
        <v>52.64</v>
      </c>
      <c r="G40" s="7">
        <v>50.82</v>
      </c>
      <c r="H40" s="112"/>
    </row>
    <row r="41" spans="1:8" ht="81.75" customHeight="1" x14ac:dyDescent="0.25">
      <c r="A41" s="7">
        <v>22</v>
      </c>
      <c r="B41" s="208" t="s">
        <v>166</v>
      </c>
      <c r="C41" s="196" t="s">
        <v>73</v>
      </c>
      <c r="D41" s="7">
        <v>3.87</v>
      </c>
      <c r="E41" s="34">
        <v>3.28</v>
      </c>
      <c r="F41" s="7">
        <v>3.85</v>
      </c>
      <c r="G41" s="7">
        <v>3.36</v>
      </c>
      <c r="H41" s="208"/>
    </row>
    <row r="42" spans="1:8" ht="131.25" x14ac:dyDescent="0.25">
      <c r="A42" s="7">
        <v>23</v>
      </c>
      <c r="B42" s="208" t="s">
        <v>167</v>
      </c>
      <c r="C42" s="196" t="s">
        <v>74</v>
      </c>
      <c r="D42" s="7">
        <v>7.1999999999999995E-2</v>
      </c>
      <c r="E42" s="34">
        <v>5.8999999999999997E-2</v>
      </c>
      <c r="F42" s="7">
        <v>7.0999999999999994E-2</v>
      </c>
      <c r="G42" s="7">
        <v>6.9000000000000006E-2</v>
      </c>
      <c r="H42" s="111"/>
    </row>
    <row r="43" spans="1:8" ht="118.5" customHeight="1" x14ac:dyDescent="0.25">
      <c r="A43" s="7">
        <v>24</v>
      </c>
      <c r="B43" s="208" t="s">
        <v>168</v>
      </c>
      <c r="C43" s="196" t="s">
        <v>75</v>
      </c>
      <c r="D43" s="7">
        <v>0.76900000000000002</v>
      </c>
      <c r="E43" s="34">
        <v>1.081</v>
      </c>
      <c r="F43" s="7">
        <v>0.747</v>
      </c>
      <c r="G43" s="7">
        <v>1.099</v>
      </c>
      <c r="H43" s="111" t="s">
        <v>463</v>
      </c>
    </row>
    <row r="44" spans="1:8" ht="133.5" customHeight="1" x14ac:dyDescent="0.25">
      <c r="A44" s="7">
        <v>25</v>
      </c>
      <c r="B44" s="208" t="s">
        <v>169</v>
      </c>
      <c r="C44" s="196" t="s">
        <v>25</v>
      </c>
      <c r="D44" s="7">
        <v>11.629</v>
      </c>
      <c r="E44" s="34">
        <v>11.916</v>
      </c>
      <c r="F44" s="7">
        <v>11.568</v>
      </c>
      <c r="G44" s="7">
        <v>11.504</v>
      </c>
      <c r="H44" s="111"/>
    </row>
    <row r="45" spans="1:8" ht="132.75" customHeight="1" x14ac:dyDescent="0.25">
      <c r="A45" s="7">
        <v>26</v>
      </c>
      <c r="B45" s="121" t="s">
        <v>170</v>
      </c>
      <c r="C45" s="196" t="s">
        <v>25</v>
      </c>
      <c r="D45" s="7">
        <v>65.290999999999997</v>
      </c>
      <c r="E45" s="34">
        <v>66.484999999999999</v>
      </c>
      <c r="F45" s="7">
        <v>63.981999999999999</v>
      </c>
      <c r="G45" s="7">
        <v>65.891999999999996</v>
      </c>
      <c r="H45" s="208" t="s">
        <v>462</v>
      </c>
    </row>
    <row r="46" spans="1:8" ht="48" customHeight="1" x14ac:dyDescent="0.25">
      <c r="A46" s="272" t="s">
        <v>110</v>
      </c>
      <c r="B46" s="272"/>
      <c r="C46" s="272"/>
      <c r="D46" s="272"/>
      <c r="E46" s="272"/>
      <c r="F46" s="272"/>
      <c r="G46" s="272"/>
      <c r="H46" s="272"/>
    </row>
    <row r="47" spans="1:8" ht="45" customHeight="1" x14ac:dyDescent="0.25">
      <c r="A47" s="272" t="s">
        <v>103</v>
      </c>
      <c r="B47" s="272"/>
      <c r="C47" s="272"/>
      <c r="D47" s="272"/>
      <c r="E47" s="272"/>
      <c r="F47" s="272"/>
      <c r="G47" s="272"/>
      <c r="H47" s="272"/>
    </row>
    <row r="48" spans="1:8" ht="219.75" customHeight="1" x14ac:dyDescent="0.25">
      <c r="A48" s="7">
        <v>27</v>
      </c>
      <c r="B48" s="208" t="s">
        <v>171</v>
      </c>
      <c r="C48" s="196" t="s">
        <v>25</v>
      </c>
      <c r="D48" s="13">
        <v>100</v>
      </c>
      <c r="E48" s="13">
        <v>100</v>
      </c>
      <c r="F48" s="36">
        <v>100</v>
      </c>
      <c r="G48" s="35">
        <v>100</v>
      </c>
      <c r="H48" s="196"/>
    </row>
    <row r="49" spans="1:8" ht="210" customHeight="1" x14ac:dyDescent="0.25">
      <c r="A49" s="7">
        <v>28</v>
      </c>
      <c r="B49" s="208" t="s">
        <v>172</v>
      </c>
      <c r="C49" s="196" t="s">
        <v>25</v>
      </c>
      <c r="D49" s="7">
        <v>74.7</v>
      </c>
      <c r="E49" s="7">
        <v>75.378</v>
      </c>
      <c r="F49" s="37">
        <v>76.900000000000006</v>
      </c>
      <c r="G49" s="37">
        <v>83.7</v>
      </c>
      <c r="H49" s="196"/>
    </row>
    <row r="50" spans="1:8" ht="183" customHeight="1" x14ac:dyDescent="0.25">
      <c r="A50" s="7">
        <v>29</v>
      </c>
      <c r="B50" s="208" t="s">
        <v>173</v>
      </c>
      <c r="C50" s="14" t="s">
        <v>25</v>
      </c>
      <c r="D50" s="14">
        <v>85.9</v>
      </c>
      <c r="E50" s="14">
        <v>86.513000000000005</v>
      </c>
      <c r="F50" s="36">
        <v>88.4</v>
      </c>
      <c r="G50" s="35">
        <v>88.91</v>
      </c>
      <c r="H50" s="121"/>
    </row>
    <row r="51" spans="1:8" ht="182.25" customHeight="1" x14ac:dyDescent="0.25">
      <c r="A51" s="7">
        <v>30</v>
      </c>
      <c r="B51" s="208" t="s">
        <v>174</v>
      </c>
      <c r="C51" s="14" t="s">
        <v>25</v>
      </c>
      <c r="D51" s="35">
        <v>80.7</v>
      </c>
      <c r="E51" s="35">
        <v>66.638999999999996</v>
      </c>
      <c r="F51" s="37">
        <v>81.099999999999994</v>
      </c>
      <c r="G51" s="37">
        <v>49.46</v>
      </c>
      <c r="H51" s="189" t="s">
        <v>454</v>
      </c>
    </row>
    <row r="52" spans="1:8" ht="225" x14ac:dyDescent="0.25">
      <c r="A52" s="7">
        <v>31</v>
      </c>
      <c r="B52" s="208" t="s">
        <v>175</v>
      </c>
      <c r="C52" s="196" t="s">
        <v>25</v>
      </c>
      <c r="D52" s="36">
        <v>80</v>
      </c>
      <c r="E52" s="35">
        <v>86.516999999999996</v>
      </c>
      <c r="F52" s="36">
        <v>82</v>
      </c>
      <c r="G52" s="35">
        <v>86.4</v>
      </c>
      <c r="H52" s="189"/>
    </row>
    <row r="53" spans="1:8" ht="228" customHeight="1" x14ac:dyDescent="0.25">
      <c r="A53" s="7">
        <v>32</v>
      </c>
      <c r="B53" s="208" t="s">
        <v>176</v>
      </c>
      <c r="C53" s="196" t="s">
        <v>25</v>
      </c>
      <c r="D53" s="37">
        <v>40.47</v>
      </c>
      <c r="E53" s="37">
        <v>45.47</v>
      </c>
      <c r="F53" s="37">
        <v>46</v>
      </c>
      <c r="G53" s="37">
        <v>46.3</v>
      </c>
      <c r="H53" s="196"/>
    </row>
    <row r="54" spans="1:8" ht="218.25" customHeight="1" x14ac:dyDescent="0.25">
      <c r="A54" s="37">
        <v>33</v>
      </c>
      <c r="B54" s="208" t="s">
        <v>177</v>
      </c>
      <c r="C54" s="14" t="s">
        <v>25</v>
      </c>
      <c r="D54" s="37">
        <v>14.3</v>
      </c>
      <c r="E54" s="37">
        <v>14.3</v>
      </c>
      <c r="F54" s="36">
        <v>0</v>
      </c>
      <c r="G54" s="36">
        <v>0</v>
      </c>
      <c r="H54" s="14"/>
    </row>
    <row r="55" spans="1:8" ht="45" customHeight="1" x14ac:dyDescent="0.25">
      <c r="A55" s="272" t="s">
        <v>104</v>
      </c>
      <c r="B55" s="272"/>
      <c r="C55" s="272"/>
      <c r="D55" s="272"/>
      <c r="E55" s="272"/>
      <c r="F55" s="272"/>
      <c r="G55" s="272"/>
      <c r="H55" s="272"/>
    </row>
    <row r="56" spans="1:8" ht="281.25" x14ac:dyDescent="0.25">
      <c r="A56" s="7">
        <v>34</v>
      </c>
      <c r="B56" s="208" t="s">
        <v>178</v>
      </c>
      <c r="C56" s="196" t="s">
        <v>25</v>
      </c>
      <c r="D56" s="13">
        <v>0</v>
      </c>
      <c r="E56" s="13">
        <v>0</v>
      </c>
      <c r="F56" s="13">
        <v>0</v>
      </c>
      <c r="G56" s="13">
        <v>0</v>
      </c>
      <c r="H56" s="196"/>
    </row>
    <row r="57" spans="1:8" ht="196.5" customHeight="1" x14ac:dyDescent="0.25">
      <c r="A57" s="7">
        <v>35</v>
      </c>
      <c r="B57" s="208" t="s">
        <v>179</v>
      </c>
      <c r="C57" s="196" t="s">
        <v>25</v>
      </c>
      <c r="D57" s="13">
        <v>100</v>
      </c>
      <c r="E57" s="84" t="s">
        <v>267</v>
      </c>
      <c r="F57" s="84" t="s">
        <v>267</v>
      </c>
      <c r="G57" s="84" t="s">
        <v>267</v>
      </c>
      <c r="H57" s="196"/>
    </row>
    <row r="58" spans="1:8" ht="157.5" customHeight="1" x14ac:dyDescent="0.25">
      <c r="A58" s="7">
        <v>36</v>
      </c>
      <c r="B58" s="208" t="s">
        <v>180</v>
      </c>
      <c r="C58" s="196" t="s">
        <v>25</v>
      </c>
      <c r="D58" s="13">
        <v>100</v>
      </c>
      <c r="E58" s="7">
        <v>100</v>
      </c>
      <c r="F58" s="7">
        <v>100</v>
      </c>
      <c r="G58" s="7">
        <v>100</v>
      </c>
      <c r="H58" s="196"/>
    </row>
    <row r="59" spans="1:8" ht="161.25" customHeight="1" x14ac:dyDescent="0.25">
      <c r="A59" s="7">
        <v>37</v>
      </c>
      <c r="B59" s="208" t="s">
        <v>181</v>
      </c>
      <c r="C59" s="196" t="s">
        <v>22</v>
      </c>
      <c r="D59" s="13">
        <v>0</v>
      </c>
      <c r="E59" s="7">
        <v>0</v>
      </c>
      <c r="F59" s="7">
        <v>0</v>
      </c>
      <c r="G59" s="7">
        <v>0</v>
      </c>
      <c r="H59" s="196"/>
    </row>
    <row r="60" spans="1:8" ht="45.75" customHeight="1" x14ac:dyDescent="0.25">
      <c r="A60" s="272" t="s">
        <v>107</v>
      </c>
      <c r="B60" s="272"/>
      <c r="C60" s="272"/>
      <c r="D60" s="272"/>
      <c r="E60" s="272"/>
      <c r="F60" s="272"/>
      <c r="G60" s="272"/>
      <c r="H60" s="272"/>
    </row>
    <row r="61" spans="1:8" ht="75" x14ac:dyDescent="0.25">
      <c r="A61" s="7">
        <v>38</v>
      </c>
      <c r="B61" s="208" t="s">
        <v>182</v>
      </c>
      <c r="C61" s="196" t="s">
        <v>203</v>
      </c>
      <c r="D61" s="37">
        <v>0.157</v>
      </c>
      <c r="E61" s="37">
        <v>0.14899999999999999</v>
      </c>
      <c r="F61" s="37">
        <v>0.156</v>
      </c>
      <c r="G61" s="37">
        <v>0.15</v>
      </c>
      <c r="H61" s="6"/>
    </row>
    <row r="62" spans="1:8" ht="141.75" customHeight="1" x14ac:dyDescent="0.25">
      <c r="A62" s="7">
        <v>39</v>
      </c>
      <c r="B62" s="208" t="s">
        <v>183</v>
      </c>
      <c r="C62" s="196" t="s">
        <v>204</v>
      </c>
      <c r="D62" s="37">
        <v>28.2</v>
      </c>
      <c r="E62" s="37">
        <v>31.2</v>
      </c>
      <c r="F62" s="37">
        <v>28.2</v>
      </c>
      <c r="G62" s="7">
        <v>31.4</v>
      </c>
      <c r="H62" s="6" t="s">
        <v>464</v>
      </c>
    </row>
    <row r="63" spans="1:8" ht="131.25" x14ac:dyDescent="0.25">
      <c r="A63" s="7">
        <v>40</v>
      </c>
      <c r="B63" s="208" t="s">
        <v>184</v>
      </c>
      <c r="C63" s="196" t="s">
        <v>205</v>
      </c>
      <c r="D63" s="37">
        <v>0.23</v>
      </c>
      <c r="E63" s="37">
        <v>0.22</v>
      </c>
      <c r="F63" s="37">
        <v>0.221</v>
      </c>
      <c r="G63" s="37">
        <v>0.22</v>
      </c>
      <c r="H63" s="37"/>
    </row>
    <row r="64" spans="1:8" ht="96" customHeight="1" x14ac:dyDescent="0.25">
      <c r="A64" s="7">
        <v>41</v>
      </c>
      <c r="B64" s="208" t="s">
        <v>185</v>
      </c>
      <c r="C64" s="196" t="s">
        <v>206</v>
      </c>
      <c r="D64" s="37">
        <v>10.893000000000001</v>
      </c>
      <c r="E64" s="7">
        <v>9.9979999999999993</v>
      </c>
      <c r="F64" s="37">
        <v>10.677</v>
      </c>
      <c r="G64" s="7">
        <v>9.94</v>
      </c>
      <c r="H64" s="37"/>
    </row>
    <row r="65" spans="1:8" ht="154.5" customHeight="1" x14ac:dyDescent="0.25">
      <c r="A65" s="7">
        <v>42</v>
      </c>
      <c r="B65" s="208" t="s">
        <v>186</v>
      </c>
      <c r="C65" s="196" t="s">
        <v>207</v>
      </c>
      <c r="D65" s="37">
        <v>2513.5700000000002</v>
      </c>
      <c r="E65" s="7">
        <v>2513.2800000000002</v>
      </c>
      <c r="F65" s="37">
        <v>2438.16</v>
      </c>
      <c r="G65" s="37">
        <v>2437.0700000000002</v>
      </c>
      <c r="H65" s="6"/>
    </row>
    <row r="66" spans="1:8" ht="153" customHeight="1" x14ac:dyDescent="0.25">
      <c r="A66" s="7">
        <v>43</v>
      </c>
      <c r="B66" s="208" t="s">
        <v>187</v>
      </c>
      <c r="C66" s="14" t="s">
        <v>25</v>
      </c>
      <c r="D66" s="136">
        <v>96</v>
      </c>
      <c r="E66" s="7">
        <v>98.8</v>
      </c>
      <c r="F66" s="37">
        <v>98</v>
      </c>
      <c r="G66" s="7">
        <v>98</v>
      </c>
      <c r="H66" s="37"/>
    </row>
    <row r="67" spans="1:8" ht="134.25" customHeight="1" x14ac:dyDescent="0.25">
      <c r="A67" s="7">
        <v>44</v>
      </c>
      <c r="B67" s="208" t="s">
        <v>188</v>
      </c>
      <c r="C67" s="14" t="s">
        <v>25</v>
      </c>
      <c r="D67" s="37">
        <v>0</v>
      </c>
      <c r="E67" s="7">
        <v>0</v>
      </c>
      <c r="F67" s="37">
        <v>0</v>
      </c>
      <c r="G67" s="37">
        <v>0</v>
      </c>
      <c r="H67" s="37"/>
    </row>
    <row r="68" spans="1:8" ht="39" customHeight="1" x14ac:dyDescent="0.25">
      <c r="A68" s="278" t="s">
        <v>208</v>
      </c>
      <c r="B68" s="279"/>
      <c r="C68" s="279"/>
      <c r="D68" s="279"/>
      <c r="E68" s="279"/>
      <c r="F68" s="279"/>
      <c r="G68" s="279"/>
      <c r="H68" s="279"/>
    </row>
    <row r="69" spans="1:8" ht="156.75" customHeight="1" x14ac:dyDescent="0.25">
      <c r="A69" s="7">
        <v>45</v>
      </c>
      <c r="B69" s="208" t="s">
        <v>305</v>
      </c>
      <c r="C69" s="7" t="s">
        <v>191</v>
      </c>
      <c r="D69" s="41">
        <v>16659</v>
      </c>
      <c r="E69" s="137">
        <v>5985.2</v>
      </c>
      <c r="F69" s="41">
        <v>6034</v>
      </c>
      <c r="G69" s="196">
        <v>11824.1</v>
      </c>
      <c r="H69" s="196"/>
    </row>
    <row r="70" spans="1:8" ht="79.5" customHeight="1" x14ac:dyDescent="0.25">
      <c r="A70" s="7">
        <v>46</v>
      </c>
      <c r="B70" s="208" t="s">
        <v>190</v>
      </c>
      <c r="C70" s="14" t="s">
        <v>25</v>
      </c>
      <c r="D70" s="38">
        <v>103.4</v>
      </c>
      <c r="E70" s="38">
        <v>103.4</v>
      </c>
      <c r="F70" s="137">
        <v>106.4</v>
      </c>
      <c r="G70" s="137">
        <v>106.4</v>
      </c>
      <c r="H70" s="132"/>
    </row>
    <row r="71" spans="1:8" ht="48.75" customHeight="1" x14ac:dyDescent="0.25">
      <c r="A71" s="280" t="s">
        <v>239</v>
      </c>
      <c r="B71" s="281"/>
      <c r="C71" s="281"/>
      <c r="D71" s="281"/>
      <c r="E71" s="281"/>
      <c r="F71" s="281"/>
      <c r="G71" s="281"/>
      <c r="H71" s="281"/>
    </row>
    <row r="72" spans="1:8" ht="47.25" customHeight="1" x14ac:dyDescent="0.25">
      <c r="A72" s="280" t="s">
        <v>192</v>
      </c>
      <c r="B72" s="280"/>
      <c r="C72" s="280"/>
      <c r="D72" s="280"/>
      <c r="E72" s="280"/>
      <c r="F72" s="280"/>
      <c r="G72" s="280"/>
      <c r="H72" s="280"/>
    </row>
    <row r="73" spans="1:8" ht="112.5" x14ac:dyDescent="0.25">
      <c r="A73" s="7">
        <v>47</v>
      </c>
      <c r="B73" s="208" t="s">
        <v>195</v>
      </c>
      <c r="C73" s="196" t="s">
        <v>193</v>
      </c>
      <c r="D73" s="36">
        <v>8656</v>
      </c>
      <c r="E73" s="196">
        <v>8728.2999999999993</v>
      </c>
      <c r="F73" s="196">
        <v>9017.6</v>
      </c>
      <c r="G73" s="18">
        <v>12250</v>
      </c>
    </row>
    <row r="74" spans="1:8" ht="50.25" customHeight="1" x14ac:dyDescent="0.25">
      <c r="A74" s="272" t="s">
        <v>194</v>
      </c>
      <c r="B74" s="272"/>
      <c r="C74" s="272"/>
      <c r="D74" s="272"/>
      <c r="E74" s="272"/>
      <c r="F74" s="272"/>
      <c r="G74" s="272"/>
      <c r="H74" s="272"/>
    </row>
    <row r="75" spans="1:8" ht="168.75" x14ac:dyDescent="0.25">
      <c r="A75" s="7">
        <v>48</v>
      </c>
      <c r="B75" s="208" t="s">
        <v>257</v>
      </c>
      <c r="C75" s="196" t="s">
        <v>196</v>
      </c>
      <c r="D75" s="7">
        <v>0</v>
      </c>
      <c r="E75" s="17">
        <v>0</v>
      </c>
      <c r="F75" s="7">
        <v>1</v>
      </c>
      <c r="G75" s="196">
        <v>6</v>
      </c>
      <c r="H75" s="196"/>
    </row>
    <row r="76" spans="1:8" ht="145.5" customHeight="1" x14ac:dyDescent="0.25">
      <c r="A76" s="7">
        <v>49</v>
      </c>
      <c r="B76" s="208" t="s">
        <v>310</v>
      </c>
      <c r="C76" s="196" t="s">
        <v>196</v>
      </c>
      <c r="D76" s="7">
        <v>26</v>
      </c>
      <c r="E76" s="17">
        <v>28</v>
      </c>
      <c r="F76" s="7">
        <v>28</v>
      </c>
      <c r="G76" s="17">
        <v>33</v>
      </c>
      <c r="H76" s="188"/>
    </row>
    <row r="77" spans="1:8" ht="153" customHeight="1" x14ac:dyDescent="0.25">
      <c r="A77" s="7">
        <v>50</v>
      </c>
      <c r="B77" s="208" t="s">
        <v>266</v>
      </c>
      <c r="C77" s="196" t="s">
        <v>197</v>
      </c>
      <c r="D77" s="17">
        <v>16924</v>
      </c>
      <c r="E77" s="17">
        <v>16928</v>
      </c>
      <c r="F77" s="7">
        <v>18075</v>
      </c>
      <c r="G77" s="17">
        <v>18081</v>
      </c>
      <c r="H77" s="196"/>
    </row>
    <row r="78" spans="1:8" ht="14.25" customHeight="1" x14ac:dyDescent="0.25">
      <c r="A78" s="219"/>
      <c r="B78" s="192"/>
      <c r="C78" s="220"/>
      <c r="D78" s="221"/>
      <c r="E78" s="221"/>
      <c r="F78" s="219"/>
      <c r="G78" s="221"/>
      <c r="H78" s="220"/>
    </row>
    <row r="79" spans="1:8" x14ac:dyDescent="0.25">
      <c r="A79" s="203"/>
      <c r="B79" s="203"/>
      <c r="C79" s="203"/>
      <c r="D79" s="203"/>
      <c r="E79" s="203"/>
      <c r="F79" s="203"/>
      <c r="G79" s="203"/>
      <c r="H79" s="203"/>
    </row>
    <row r="80" spans="1:8" ht="18.75" customHeight="1" x14ac:dyDescent="0.3">
      <c r="A80" s="271" t="s">
        <v>307</v>
      </c>
      <c r="B80" s="271"/>
      <c r="C80" s="133"/>
      <c r="D80" s="133"/>
      <c r="E80" s="133"/>
      <c r="F80" s="133"/>
      <c r="G80" s="203"/>
      <c r="H80" s="203"/>
    </row>
    <row r="81" spans="1:9" ht="18.75" customHeight="1" x14ac:dyDescent="0.3">
      <c r="A81" s="271" t="s">
        <v>308</v>
      </c>
      <c r="B81" s="271"/>
      <c r="C81" s="133"/>
      <c r="D81" s="133"/>
      <c r="E81" s="203"/>
      <c r="F81" s="203"/>
      <c r="G81" s="203"/>
      <c r="H81" s="203"/>
      <c r="I81" s="134"/>
    </row>
    <row r="82" spans="1:9" ht="17.25" customHeight="1" x14ac:dyDescent="0.3">
      <c r="A82" s="271" t="s">
        <v>309</v>
      </c>
      <c r="B82" s="271"/>
      <c r="C82" s="203"/>
      <c r="D82" s="203"/>
      <c r="E82" s="203"/>
      <c r="F82" s="203"/>
      <c r="G82" s="203"/>
      <c r="H82" s="135" t="s">
        <v>149</v>
      </c>
    </row>
    <row r="83" spans="1:9" x14ac:dyDescent="0.25">
      <c r="A83" s="203"/>
      <c r="B83" s="203"/>
      <c r="C83" s="203"/>
      <c r="D83" s="203"/>
      <c r="E83" s="203"/>
      <c r="F83" s="203"/>
      <c r="G83" s="203"/>
      <c r="H83" s="203"/>
    </row>
    <row r="84" spans="1:9" x14ac:dyDescent="0.25">
      <c r="A84" s="203"/>
      <c r="B84" s="203"/>
      <c r="C84" s="203"/>
      <c r="D84" s="203"/>
      <c r="E84" s="203"/>
      <c r="F84" s="203"/>
      <c r="G84" s="203"/>
      <c r="H84" s="203"/>
    </row>
  </sheetData>
  <mergeCells count="31">
    <mergeCell ref="A6:A8"/>
    <mergeCell ref="B6:B8"/>
    <mergeCell ref="C6:C8"/>
    <mergeCell ref="D6:G6"/>
    <mergeCell ref="H6:H8"/>
    <mergeCell ref="D7:E7"/>
    <mergeCell ref="F7:G7"/>
    <mergeCell ref="A30:H30"/>
    <mergeCell ref="A32:H32"/>
    <mergeCell ref="A46:H46"/>
    <mergeCell ref="A47:H47"/>
    <mergeCell ref="A10:H10"/>
    <mergeCell ref="A11:H11"/>
    <mergeCell ref="A21:H21"/>
    <mergeCell ref="A23:H23"/>
    <mergeCell ref="A80:B80"/>
    <mergeCell ref="A81:B81"/>
    <mergeCell ref="A82:B82"/>
    <mergeCell ref="A74:H74"/>
    <mergeCell ref="A1:H1"/>
    <mergeCell ref="A3:H4"/>
    <mergeCell ref="A2:H2"/>
    <mergeCell ref="A14:H14"/>
    <mergeCell ref="A15:H15"/>
    <mergeCell ref="A55:H55"/>
    <mergeCell ref="A60:H60"/>
    <mergeCell ref="A68:H68"/>
    <mergeCell ref="A71:H71"/>
    <mergeCell ref="A72:H72"/>
    <mergeCell ref="A25:H25"/>
    <mergeCell ref="A26:H26"/>
  </mergeCells>
  <pageMargins left="0.51181102362204722" right="0.51181102362204722" top="0.35433070866141736" bottom="0.55118110236220474" header="0.31496062992125984" footer="0.31496062992125984"/>
  <pageSetup paperSize="9" scale="67" orientation="landscape" r:id="rId1"/>
  <rowBreaks count="10" manualBreakCount="10">
    <brk id="13" max="16383" man="1"/>
    <brk id="20" max="16383" man="1"/>
    <brk id="28" max="7" man="1"/>
    <brk id="34" max="16383" man="1"/>
    <brk id="40" max="16383" man="1"/>
    <brk id="45" max="16383" man="1"/>
    <brk id="53" max="7" man="1"/>
    <brk id="57" max="16383" man="1"/>
    <brk id="63" max="7" man="1"/>
    <brk id="7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125"/>
  <sheetViews>
    <sheetView tabSelected="1" view="pageBreakPreview" topLeftCell="A19" zoomScale="70" zoomScaleNormal="70" zoomScaleSheetLayoutView="70" zoomScalePageLayoutView="70" workbookViewId="0">
      <selection activeCell="B22" sqref="B22"/>
    </sheetView>
  </sheetViews>
  <sheetFormatPr defaultColWidth="9.140625" defaultRowHeight="15" x14ac:dyDescent="0.25"/>
  <cols>
    <col min="1" max="1" width="8.28515625" style="5" customWidth="1"/>
    <col min="2" max="2" width="38.85546875" style="1" customWidth="1"/>
    <col min="3" max="3" width="36.42578125" style="10" customWidth="1"/>
    <col min="4" max="4" width="12.5703125" style="8" customWidth="1"/>
    <col min="5" max="5" width="13.7109375" style="8" customWidth="1"/>
    <col min="6" max="6" width="12.5703125" style="4" customWidth="1"/>
    <col min="7" max="7" width="13.42578125" style="4" customWidth="1"/>
    <col min="8" max="8" width="82.140625" style="4" customWidth="1"/>
    <col min="9" max="9" width="15.42578125" style="4" customWidth="1"/>
    <col min="10" max="10" width="9.140625" style="1"/>
    <col min="11" max="11" width="15.140625" style="1" customWidth="1"/>
    <col min="12" max="12" width="19.140625" style="1" customWidth="1"/>
    <col min="13" max="13" width="9.140625" style="1"/>
    <col min="14" max="14" width="9.140625" style="1" customWidth="1"/>
    <col min="15" max="15" width="9.140625" style="1"/>
    <col min="16" max="16" width="86.28515625" style="1" customWidth="1"/>
    <col min="17" max="16384" width="9.140625" style="1"/>
  </cols>
  <sheetData>
    <row r="1" spans="1:29" ht="108.75" customHeight="1" x14ac:dyDescent="0.25">
      <c r="H1" s="245" t="s">
        <v>315</v>
      </c>
      <c r="I1" s="245"/>
    </row>
    <row r="2" spans="1:29" ht="18.75" x14ac:dyDescent="0.25">
      <c r="A2" s="312" t="s">
        <v>13</v>
      </c>
      <c r="B2" s="312"/>
      <c r="C2" s="312"/>
      <c r="D2" s="312"/>
      <c r="E2" s="312"/>
      <c r="F2" s="312"/>
      <c r="G2" s="312"/>
      <c r="H2" s="312"/>
      <c r="I2" s="312"/>
    </row>
    <row r="3" spans="1:29" ht="62.25" customHeight="1" x14ac:dyDescent="0.25">
      <c r="A3" s="313" t="s">
        <v>316</v>
      </c>
      <c r="B3" s="313"/>
      <c r="C3" s="313"/>
      <c r="D3" s="313"/>
      <c r="E3" s="313"/>
      <c r="F3" s="313"/>
      <c r="G3" s="313"/>
      <c r="H3" s="313"/>
      <c r="I3" s="313"/>
    </row>
    <row r="4" spans="1:29" ht="7.5" customHeight="1" x14ac:dyDescent="0.25">
      <c r="A4" s="30"/>
      <c r="B4" s="31"/>
      <c r="D4" s="32"/>
      <c r="E4" s="32"/>
      <c r="F4" s="33"/>
      <c r="G4" s="33"/>
      <c r="H4" s="33"/>
      <c r="I4" s="33"/>
    </row>
    <row r="5" spans="1:29" ht="29.25" customHeight="1" x14ac:dyDescent="0.25">
      <c r="A5" s="314" t="s">
        <v>0</v>
      </c>
      <c r="B5" s="307" t="s">
        <v>112</v>
      </c>
      <c r="C5" s="307" t="s">
        <v>14</v>
      </c>
      <c r="D5" s="315" t="s">
        <v>15</v>
      </c>
      <c r="E5" s="315"/>
      <c r="F5" s="307" t="s">
        <v>16</v>
      </c>
      <c r="G5" s="307"/>
      <c r="H5" s="307" t="s">
        <v>113</v>
      </c>
      <c r="I5" s="307" t="s">
        <v>17</v>
      </c>
    </row>
    <row r="6" spans="1:29" ht="63.75" hidden="1" customHeight="1" thickBot="1" x14ac:dyDescent="0.3">
      <c r="A6" s="314"/>
      <c r="B6" s="307"/>
      <c r="C6" s="307"/>
      <c r="D6" s="207" t="s">
        <v>18</v>
      </c>
      <c r="E6" s="207" t="s">
        <v>19</v>
      </c>
      <c r="F6" s="204" t="s">
        <v>20</v>
      </c>
      <c r="G6" s="204" t="s">
        <v>19</v>
      </c>
      <c r="H6" s="307"/>
      <c r="I6" s="307"/>
    </row>
    <row r="7" spans="1:29" ht="70.5" customHeight="1" x14ac:dyDescent="0.25">
      <c r="A7" s="314"/>
      <c r="B7" s="307"/>
      <c r="C7" s="307"/>
      <c r="D7" s="207" t="s">
        <v>18</v>
      </c>
      <c r="E7" s="207" t="s">
        <v>19</v>
      </c>
      <c r="F7" s="204" t="s">
        <v>20</v>
      </c>
      <c r="G7" s="204" t="s">
        <v>19</v>
      </c>
      <c r="H7" s="307"/>
      <c r="I7" s="307"/>
    </row>
    <row r="8" spans="1:29" ht="15.75" x14ac:dyDescent="0.25">
      <c r="A8" s="206">
        <v>1</v>
      </c>
      <c r="B8" s="204">
        <v>2</v>
      </c>
      <c r="C8" s="20">
        <v>3</v>
      </c>
      <c r="D8" s="206">
        <v>4</v>
      </c>
      <c r="E8" s="206">
        <v>5</v>
      </c>
      <c r="F8" s="204">
        <v>6</v>
      </c>
      <c r="G8" s="204">
        <v>7</v>
      </c>
      <c r="H8" s="204">
        <v>8</v>
      </c>
      <c r="I8" s="204">
        <v>9</v>
      </c>
    </row>
    <row r="9" spans="1:29" ht="42.75" customHeight="1" x14ac:dyDescent="0.25">
      <c r="A9" s="191"/>
      <c r="B9" s="287" t="s">
        <v>52</v>
      </c>
      <c r="C9" s="287"/>
      <c r="D9" s="287"/>
      <c r="E9" s="287"/>
      <c r="F9" s="287"/>
      <c r="G9" s="287"/>
      <c r="H9" s="287"/>
      <c r="I9" s="287"/>
      <c r="J9" s="2"/>
      <c r="K9" s="2"/>
      <c r="L9" s="2"/>
      <c r="M9" s="2"/>
      <c r="N9" s="2"/>
      <c r="O9" s="2"/>
      <c r="P9" s="2"/>
      <c r="Q9" s="2"/>
      <c r="R9" s="2"/>
      <c r="S9" s="2"/>
      <c r="T9" s="2"/>
      <c r="U9" s="2"/>
      <c r="V9" s="2"/>
      <c r="W9" s="2"/>
      <c r="X9" s="2"/>
      <c r="Y9" s="2"/>
      <c r="Z9" s="2"/>
      <c r="AA9" s="2"/>
      <c r="AB9" s="2"/>
      <c r="AC9" s="2"/>
    </row>
    <row r="10" spans="1:29" ht="24" customHeight="1" x14ac:dyDescent="0.25">
      <c r="A10" s="21">
        <v>1</v>
      </c>
      <c r="B10" s="287" t="s">
        <v>57</v>
      </c>
      <c r="C10" s="287"/>
      <c r="D10" s="287"/>
      <c r="E10" s="287"/>
      <c r="F10" s="287"/>
      <c r="G10" s="287"/>
      <c r="H10" s="287"/>
      <c r="I10" s="287"/>
      <c r="J10" s="2"/>
      <c r="K10" s="2"/>
      <c r="L10" s="2"/>
      <c r="M10" s="2"/>
      <c r="N10" s="2"/>
      <c r="O10" s="2"/>
      <c r="P10" s="2"/>
      <c r="Q10" s="2"/>
      <c r="R10" s="3"/>
      <c r="S10" s="3"/>
      <c r="T10" s="3"/>
      <c r="U10" s="3"/>
      <c r="V10" s="3"/>
      <c r="W10" s="3"/>
      <c r="X10" s="3"/>
      <c r="Y10" s="3"/>
      <c r="Z10" s="3"/>
      <c r="AA10" s="3"/>
      <c r="AB10" s="3"/>
      <c r="AC10" s="3"/>
    </row>
    <row r="11" spans="1:29" ht="69" customHeight="1" x14ac:dyDescent="0.25">
      <c r="A11" s="97" t="s">
        <v>88</v>
      </c>
      <c r="B11" s="194" t="s">
        <v>223</v>
      </c>
      <c r="C11" s="98" t="s">
        <v>210</v>
      </c>
      <c r="D11" s="25">
        <v>43831</v>
      </c>
      <c r="E11" s="25" t="s">
        <v>317</v>
      </c>
      <c r="F11" s="25">
        <v>43831</v>
      </c>
      <c r="G11" s="22" t="s">
        <v>317</v>
      </c>
      <c r="H11" s="194" t="s">
        <v>411</v>
      </c>
      <c r="I11" s="204"/>
    </row>
    <row r="12" spans="1:29" ht="96" customHeight="1" x14ac:dyDescent="0.25">
      <c r="A12" s="97" t="s">
        <v>90</v>
      </c>
      <c r="B12" s="197" t="s">
        <v>211</v>
      </c>
      <c r="C12" s="310" t="s">
        <v>212</v>
      </c>
      <c r="D12" s="25">
        <v>43831</v>
      </c>
      <c r="E12" s="25" t="s">
        <v>317</v>
      </c>
      <c r="F12" s="25">
        <v>43831</v>
      </c>
      <c r="G12" s="22" t="s">
        <v>317</v>
      </c>
      <c r="H12" s="266" t="s">
        <v>408</v>
      </c>
      <c r="I12" s="307"/>
    </row>
    <row r="13" spans="1:29" ht="80.25" customHeight="1" x14ac:dyDescent="0.25">
      <c r="A13" s="97"/>
      <c r="B13" s="205" t="s">
        <v>224</v>
      </c>
      <c r="C13" s="311"/>
      <c r="D13" s="23"/>
      <c r="E13" s="25" t="s">
        <v>318</v>
      </c>
      <c r="F13" s="22"/>
      <c r="G13" s="22" t="s">
        <v>407</v>
      </c>
      <c r="H13" s="266"/>
      <c r="I13" s="307"/>
    </row>
    <row r="14" spans="1:29" ht="60.75" customHeight="1" x14ac:dyDescent="0.25">
      <c r="A14" s="97" t="s">
        <v>91</v>
      </c>
      <c r="B14" s="197" t="s">
        <v>82</v>
      </c>
      <c r="C14" s="309" t="s">
        <v>213</v>
      </c>
      <c r="D14" s="25">
        <v>43831</v>
      </c>
      <c r="E14" s="25" t="s">
        <v>317</v>
      </c>
      <c r="F14" s="25">
        <v>43831</v>
      </c>
      <c r="G14" s="22" t="s">
        <v>317</v>
      </c>
      <c r="H14" s="266" t="s">
        <v>409</v>
      </c>
      <c r="I14" s="204"/>
    </row>
    <row r="15" spans="1:29" ht="116.25" customHeight="1" x14ac:dyDescent="0.3">
      <c r="A15" s="97"/>
      <c r="B15" s="197" t="s">
        <v>225</v>
      </c>
      <c r="C15" s="309"/>
      <c r="D15" s="98"/>
      <c r="E15" s="210" t="s">
        <v>317</v>
      </c>
      <c r="F15" s="207"/>
      <c r="G15" s="210" t="s">
        <v>410</v>
      </c>
      <c r="H15" s="266"/>
      <c r="I15" s="204"/>
      <c r="L15" s="211"/>
    </row>
    <row r="16" spans="1:29" ht="323.25" customHeight="1" x14ac:dyDescent="0.25">
      <c r="A16" s="97" t="s">
        <v>92</v>
      </c>
      <c r="B16" s="197" t="s">
        <v>114</v>
      </c>
      <c r="C16" s="286" t="s">
        <v>214</v>
      </c>
      <c r="D16" s="25">
        <v>43831</v>
      </c>
      <c r="E16" s="25" t="s">
        <v>317</v>
      </c>
      <c r="F16" s="25">
        <v>43831</v>
      </c>
      <c r="G16" s="25">
        <v>44196</v>
      </c>
      <c r="H16" s="285" t="s">
        <v>422</v>
      </c>
      <c r="I16" s="204"/>
    </row>
    <row r="17" spans="1:17" ht="132.75" customHeight="1" x14ac:dyDescent="0.25">
      <c r="A17" s="97"/>
      <c r="B17" s="101" t="s">
        <v>325</v>
      </c>
      <c r="C17" s="286"/>
      <c r="D17" s="23"/>
      <c r="E17" s="25" t="s">
        <v>324</v>
      </c>
      <c r="F17" s="22"/>
      <c r="G17" s="22" t="s">
        <v>449</v>
      </c>
      <c r="H17" s="285"/>
      <c r="I17" s="204"/>
    </row>
    <row r="18" spans="1:17" ht="100.5" customHeight="1" x14ac:dyDescent="0.25">
      <c r="A18" s="97" t="s">
        <v>116</v>
      </c>
      <c r="B18" s="200" t="s">
        <v>36</v>
      </c>
      <c r="C18" s="286" t="s">
        <v>220</v>
      </c>
      <c r="D18" s="100">
        <v>43831</v>
      </c>
      <c r="E18" s="25" t="s">
        <v>317</v>
      </c>
      <c r="F18" s="100">
        <v>43831</v>
      </c>
      <c r="G18" s="22" t="s">
        <v>317</v>
      </c>
      <c r="H18" s="285" t="s">
        <v>450</v>
      </c>
      <c r="I18" s="204"/>
    </row>
    <row r="19" spans="1:17" ht="71.25" customHeight="1" x14ac:dyDescent="0.25">
      <c r="A19" s="97"/>
      <c r="B19" s="101" t="s">
        <v>326</v>
      </c>
      <c r="C19" s="286"/>
      <c r="D19" s="23"/>
      <c r="E19" s="25">
        <v>44196</v>
      </c>
      <c r="F19" s="22"/>
      <c r="G19" s="42">
        <v>44134</v>
      </c>
      <c r="H19" s="285"/>
      <c r="I19" s="256"/>
    </row>
    <row r="20" spans="1:17" ht="154.5" customHeight="1" x14ac:dyDescent="0.25">
      <c r="A20" s="97" t="s">
        <v>89</v>
      </c>
      <c r="B20" s="194" t="s">
        <v>256</v>
      </c>
      <c r="C20" s="98" t="s">
        <v>214</v>
      </c>
      <c r="D20" s="100">
        <v>43831</v>
      </c>
      <c r="E20" s="25" t="s">
        <v>317</v>
      </c>
      <c r="F20" s="100">
        <v>43831</v>
      </c>
      <c r="G20" s="25">
        <v>44196</v>
      </c>
      <c r="H20" s="212" t="s">
        <v>423</v>
      </c>
      <c r="I20" s="256"/>
      <c r="K20" s="203"/>
      <c r="L20" s="203"/>
      <c r="M20" s="203"/>
    </row>
    <row r="21" spans="1:17" ht="100.5" customHeight="1" x14ac:dyDescent="0.25">
      <c r="A21" s="97"/>
      <c r="B21" s="197" t="s">
        <v>327</v>
      </c>
      <c r="C21" s="286" t="s">
        <v>215</v>
      </c>
      <c r="D21" s="23"/>
      <c r="E21" s="204" t="s">
        <v>319</v>
      </c>
      <c r="F21" s="22"/>
      <c r="G21" s="22" t="s">
        <v>320</v>
      </c>
      <c r="H21" s="190" t="s">
        <v>145</v>
      </c>
      <c r="I21" s="204"/>
      <c r="K21" s="203"/>
      <c r="L21" s="56"/>
      <c r="M21" s="203"/>
      <c r="Q21" s="24"/>
    </row>
    <row r="22" spans="1:17" ht="164.25" customHeight="1" x14ac:dyDescent="0.25">
      <c r="A22" s="97"/>
      <c r="B22" s="103" t="s">
        <v>328</v>
      </c>
      <c r="C22" s="286"/>
      <c r="D22" s="23"/>
      <c r="E22" s="204" t="s">
        <v>319</v>
      </c>
      <c r="F22" s="22"/>
      <c r="G22" s="22" t="s">
        <v>320</v>
      </c>
      <c r="H22" s="212" t="s">
        <v>423</v>
      </c>
      <c r="I22" s="204"/>
      <c r="K22" s="203"/>
      <c r="L22" s="203"/>
      <c r="M22" s="203"/>
      <c r="Q22" s="44"/>
    </row>
    <row r="23" spans="1:17" ht="90.75" customHeight="1" x14ac:dyDescent="0.25">
      <c r="A23" s="102" t="s">
        <v>221</v>
      </c>
      <c r="B23" s="103" t="s">
        <v>222</v>
      </c>
      <c r="C23" s="23" t="s">
        <v>285</v>
      </c>
      <c r="D23" s="100">
        <v>43831</v>
      </c>
      <c r="E23" s="25" t="s">
        <v>317</v>
      </c>
      <c r="F23" s="100">
        <v>43831</v>
      </c>
      <c r="G23" s="25">
        <v>44196</v>
      </c>
      <c r="H23" s="193" t="s">
        <v>424</v>
      </c>
      <c r="I23" s="204"/>
      <c r="K23" s="203"/>
      <c r="L23" s="203"/>
      <c r="M23" s="203"/>
      <c r="Q23" s="44"/>
    </row>
    <row r="24" spans="1:17" ht="34.5" customHeight="1" x14ac:dyDescent="0.25">
      <c r="A24" s="198">
        <v>2</v>
      </c>
      <c r="B24" s="287" t="s">
        <v>58</v>
      </c>
      <c r="C24" s="287"/>
      <c r="D24" s="287"/>
      <c r="E24" s="287"/>
      <c r="F24" s="287"/>
      <c r="G24" s="287"/>
      <c r="H24" s="287"/>
      <c r="I24" s="287"/>
      <c r="J24" s="2"/>
      <c r="K24" s="2"/>
      <c r="L24" s="2"/>
      <c r="M24" s="2"/>
      <c r="N24" s="2"/>
      <c r="O24" s="2"/>
      <c r="P24" s="2"/>
      <c r="Q24" s="2"/>
    </row>
    <row r="25" spans="1:17" ht="114.75" customHeight="1" x14ac:dyDescent="0.25">
      <c r="A25" s="97" t="s">
        <v>21</v>
      </c>
      <c r="B25" s="98" t="s">
        <v>226</v>
      </c>
      <c r="C25" s="98" t="s">
        <v>216</v>
      </c>
      <c r="D25" s="25">
        <v>43831</v>
      </c>
      <c r="E25" s="25" t="s">
        <v>317</v>
      </c>
      <c r="F25" s="25">
        <v>43831</v>
      </c>
      <c r="G25" s="25">
        <v>44196</v>
      </c>
      <c r="H25" s="23" t="s">
        <v>283</v>
      </c>
      <c r="I25" s="204"/>
      <c r="K25" s="203"/>
      <c r="L25" s="203"/>
      <c r="M25" s="203"/>
    </row>
    <row r="26" spans="1:17" ht="65.25" customHeight="1" x14ac:dyDescent="0.25">
      <c r="A26" s="97" t="s">
        <v>35</v>
      </c>
      <c r="B26" s="23" t="s">
        <v>117</v>
      </c>
      <c r="C26" s="286" t="s">
        <v>217</v>
      </c>
      <c r="D26" s="25">
        <v>43831</v>
      </c>
      <c r="E26" s="25" t="s">
        <v>317</v>
      </c>
      <c r="F26" s="25">
        <v>43831</v>
      </c>
      <c r="G26" s="25">
        <v>44196</v>
      </c>
      <c r="H26" s="308" t="s">
        <v>425</v>
      </c>
      <c r="I26" s="204"/>
      <c r="K26" s="203"/>
      <c r="L26" s="203"/>
      <c r="M26" s="203"/>
    </row>
    <row r="27" spans="1:17" ht="58.5" customHeight="1" x14ac:dyDescent="0.25">
      <c r="A27" s="97"/>
      <c r="B27" s="194" t="s">
        <v>329</v>
      </c>
      <c r="C27" s="286"/>
      <c r="D27" s="100"/>
      <c r="E27" s="100" t="s">
        <v>118</v>
      </c>
      <c r="F27" s="100"/>
      <c r="G27" s="100" t="s">
        <v>118</v>
      </c>
      <c r="H27" s="263"/>
      <c r="I27" s="204"/>
      <c r="K27" s="203"/>
      <c r="L27" s="203"/>
      <c r="M27" s="203"/>
    </row>
    <row r="28" spans="1:17" ht="69" customHeight="1" x14ac:dyDescent="0.25">
      <c r="A28" s="97" t="s">
        <v>81</v>
      </c>
      <c r="B28" s="124" t="s">
        <v>79</v>
      </c>
      <c r="C28" s="205" t="s">
        <v>217</v>
      </c>
      <c r="D28" s="100">
        <v>44105</v>
      </c>
      <c r="E28" s="100" t="s">
        <v>317</v>
      </c>
      <c r="F28" s="100">
        <v>43831</v>
      </c>
      <c r="G28" s="100">
        <v>44196</v>
      </c>
      <c r="H28" s="23" t="s">
        <v>458</v>
      </c>
      <c r="I28" s="204"/>
      <c r="K28" s="203"/>
      <c r="L28" s="203"/>
      <c r="M28" s="203"/>
    </row>
    <row r="29" spans="1:17" ht="135" customHeight="1" x14ac:dyDescent="0.25">
      <c r="A29" s="97" t="s">
        <v>77</v>
      </c>
      <c r="B29" s="194" t="s">
        <v>39</v>
      </c>
      <c r="C29" s="286" t="s">
        <v>217</v>
      </c>
      <c r="D29" s="25">
        <v>43831</v>
      </c>
      <c r="E29" s="25" t="s">
        <v>317</v>
      </c>
      <c r="F29" s="25">
        <v>43831</v>
      </c>
      <c r="G29" s="25">
        <v>44196</v>
      </c>
      <c r="H29" s="301" t="s">
        <v>452</v>
      </c>
      <c r="I29" s="204"/>
    </row>
    <row r="30" spans="1:17" ht="258.75" customHeight="1" x14ac:dyDescent="0.25">
      <c r="A30" s="97"/>
      <c r="B30" s="124" t="s">
        <v>330</v>
      </c>
      <c r="C30" s="286"/>
      <c r="D30" s="100"/>
      <c r="E30" s="25" t="s">
        <v>331</v>
      </c>
      <c r="F30" s="25"/>
      <c r="G30" s="25" t="s">
        <v>451</v>
      </c>
      <c r="H30" s="302"/>
      <c r="I30" s="204"/>
    </row>
    <row r="31" spans="1:17" ht="169.5" customHeight="1" x14ac:dyDescent="0.25">
      <c r="A31" s="97" t="s">
        <v>119</v>
      </c>
      <c r="B31" s="194" t="s">
        <v>332</v>
      </c>
      <c r="C31" s="205" t="s">
        <v>345</v>
      </c>
      <c r="D31" s="25">
        <v>43831</v>
      </c>
      <c r="E31" s="25" t="s">
        <v>317</v>
      </c>
      <c r="F31" s="25">
        <v>43831</v>
      </c>
      <c r="G31" s="25" t="s">
        <v>317</v>
      </c>
      <c r="H31" s="266" t="s">
        <v>426</v>
      </c>
      <c r="I31" s="204"/>
    </row>
    <row r="32" spans="1:17" ht="106.5" customHeight="1" x14ac:dyDescent="0.25">
      <c r="A32" s="97"/>
      <c r="B32" s="194" t="s">
        <v>333</v>
      </c>
      <c r="C32" s="197" t="s">
        <v>334</v>
      </c>
      <c r="D32" s="25"/>
      <c r="E32" s="25" t="s">
        <v>317</v>
      </c>
      <c r="F32" s="25"/>
      <c r="G32" s="25" t="s">
        <v>317</v>
      </c>
      <c r="H32" s="266"/>
      <c r="I32" s="204"/>
    </row>
    <row r="33" spans="1:17" ht="57" customHeight="1" x14ac:dyDescent="0.25">
      <c r="A33" s="97" t="s">
        <v>78</v>
      </c>
      <c r="B33" s="194" t="s">
        <v>219</v>
      </c>
      <c r="C33" s="286" t="s">
        <v>334</v>
      </c>
      <c r="D33" s="25">
        <v>43831</v>
      </c>
      <c r="E33" s="25" t="s">
        <v>317</v>
      </c>
      <c r="F33" s="25">
        <v>43831</v>
      </c>
      <c r="G33" s="25" t="s">
        <v>317</v>
      </c>
      <c r="H33" s="301" t="s">
        <v>465</v>
      </c>
      <c r="I33" s="204"/>
    </row>
    <row r="34" spans="1:17" ht="153.75" customHeight="1" x14ac:dyDescent="0.25">
      <c r="A34" s="104"/>
      <c r="B34" s="194" t="s">
        <v>335</v>
      </c>
      <c r="C34" s="286"/>
      <c r="D34" s="100"/>
      <c r="E34" s="25" t="s">
        <v>317</v>
      </c>
      <c r="F34" s="25"/>
      <c r="G34" s="25">
        <v>43850</v>
      </c>
      <c r="H34" s="302"/>
      <c r="I34" s="204"/>
    </row>
    <row r="35" spans="1:17" ht="85.5" customHeight="1" x14ac:dyDescent="0.25">
      <c r="A35" s="97" t="s">
        <v>231</v>
      </c>
      <c r="B35" s="193" t="s">
        <v>228</v>
      </c>
      <c r="C35" s="197" t="s">
        <v>218</v>
      </c>
      <c r="D35" s="100">
        <v>43831</v>
      </c>
      <c r="E35" s="100" t="s">
        <v>317</v>
      </c>
      <c r="F35" s="100">
        <v>43831</v>
      </c>
      <c r="G35" s="100" t="s">
        <v>317</v>
      </c>
      <c r="H35" s="200" t="s">
        <v>283</v>
      </c>
      <c r="I35" s="204"/>
    </row>
    <row r="36" spans="1:17" ht="86.25" customHeight="1" x14ac:dyDescent="0.25">
      <c r="A36" s="97" t="s">
        <v>344</v>
      </c>
      <c r="B36" s="193" t="s">
        <v>227</v>
      </c>
      <c r="C36" s="266" t="s">
        <v>229</v>
      </c>
      <c r="D36" s="100">
        <v>43831</v>
      </c>
      <c r="E36" s="100" t="s">
        <v>317</v>
      </c>
      <c r="F36" s="100">
        <v>43831</v>
      </c>
      <c r="G36" s="100" t="s">
        <v>317</v>
      </c>
      <c r="H36" s="266" t="s">
        <v>427</v>
      </c>
      <c r="I36" s="204"/>
    </row>
    <row r="37" spans="1:17" ht="113.25" customHeight="1" x14ac:dyDescent="0.25">
      <c r="A37" s="97"/>
      <c r="B37" s="193" t="s">
        <v>343</v>
      </c>
      <c r="C37" s="266"/>
      <c r="D37" s="100"/>
      <c r="E37" s="100" t="s">
        <v>118</v>
      </c>
      <c r="F37" s="100"/>
      <c r="G37" s="100" t="s">
        <v>118</v>
      </c>
      <c r="H37" s="266"/>
      <c r="I37" s="204"/>
    </row>
    <row r="38" spans="1:17" ht="93" customHeight="1" x14ac:dyDescent="0.25">
      <c r="A38" s="97" t="s">
        <v>340</v>
      </c>
      <c r="B38" s="193" t="s">
        <v>230</v>
      </c>
      <c r="C38" s="266" t="s">
        <v>346</v>
      </c>
      <c r="D38" s="25">
        <v>44044</v>
      </c>
      <c r="E38" s="25">
        <v>44104</v>
      </c>
      <c r="F38" s="100"/>
      <c r="G38" s="100" t="s">
        <v>336</v>
      </c>
      <c r="H38" s="266" t="s">
        <v>428</v>
      </c>
      <c r="I38" s="204"/>
    </row>
    <row r="39" spans="1:17" ht="57" customHeight="1" x14ac:dyDescent="0.25">
      <c r="A39" s="97"/>
      <c r="B39" s="193" t="s">
        <v>341</v>
      </c>
      <c r="C39" s="266"/>
      <c r="D39" s="100"/>
      <c r="E39" s="25" t="s">
        <v>336</v>
      </c>
      <c r="F39" s="100"/>
      <c r="G39" s="25" t="s">
        <v>430</v>
      </c>
      <c r="H39" s="266"/>
      <c r="I39" s="204"/>
    </row>
    <row r="40" spans="1:17" ht="90" customHeight="1" x14ac:dyDescent="0.25">
      <c r="A40" s="97" t="s">
        <v>232</v>
      </c>
      <c r="B40" s="193" t="s">
        <v>337</v>
      </c>
      <c r="C40" s="301" t="s">
        <v>334</v>
      </c>
      <c r="D40" s="100">
        <v>43831</v>
      </c>
      <c r="E40" s="100" t="s">
        <v>317</v>
      </c>
      <c r="F40" s="100">
        <v>43831</v>
      </c>
      <c r="G40" s="100" t="s">
        <v>317</v>
      </c>
      <c r="H40" s="23" t="s">
        <v>283</v>
      </c>
      <c r="I40" s="204"/>
    </row>
    <row r="41" spans="1:17" ht="133.5" customHeight="1" x14ac:dyDescent="0.25">
      <c r="A41" s="97" t="s">
        <v>339</v>
      </c>
      <c r="B41" s="193" t="s">
        <v>338</v>
      </c>
      <c r="C41" s="306"/>
      <c r="D41" s="100">
        <v>43831</v>
      </c>
      <c r="E41" s="100" t="s">
        <v>317</v>
      </c>
      <c r="F41" s="100">
        <v>43831</v>
      </c>
      <c r="G41" s="100" t="s">
        <v>317</v>
      </c>
      <c r="H41" s="318" t="s">
        <v>429</v>
      </c>
      <c r="I41" s="204"/>
    </row>
    <row r="42" spans="1:17" ht="55.5" customHeight="1" x14ac:dyDescent="0.25">
      <c r="A42" s="97"/>
      <c r="B42" s="193" t="s">
        <v>342</v>
      </c>
      <c r="C42" s="302"/>
      <c r="D42" s="100"/>
      <c r="E42" s="100">
        <v>44196</v>
      </c>
      <c r="F42" s="100"/>
      <c r="G42" s="25" t="s">
        <v>431</v>
      </c>
      <c r="H42" s="319"/>
      <c r="I42" s="204"/>
    </row>
    <row r="43" spans="1:17" ht="35.25" customHeight="1" x14ac:dyDescent="0.25">
      <c r="A43" s="21">
        <v>3</v>
      </c>
      <c r="B43" s="287" t="s">
        <v>59</v>
      </c>
      <c r="C43" s="287"/>
      <c r="D43" s="287"/>
      <c r="E43" s="287"/>
      <c r="F43" s="287"/>
      <c r="G43" s="287"/>
      <c r="H43" s="287"/>
      <c r="I43" s="287"/>
      <c r="J43" s="2"/>
      <c r="K43" s="2"/>
      <c r="L43" s="2"/>
      <c r="M43" s="2"/>
      <c r="N43" s="2"/>
      <c r="O43" s="2"/>
      <c r="P43" s="2"/>
      <c r="Q43" s="2"/>
    </row>
    <row r="44" spans="1:17" ht="338.25" customHeight="1" x14ac:dyDescent="0.25">
      <c r="A44" s="97" t="s">
        <v>120</v>
      </c>
      <c r="B44" s="124" t="s">
        <v>258</v>
      </c>
      <c r="C44" s="290" t="s">
        <v>347</v>
      </c>
      <c r="D44" s="25">
        <v>43831</v>
      </c>
      <c r="E44" s="25" t="s">
        <v>317</v>
      </c>
      <c r="F44" s="25">
        <v>43831</v>
      </c>
      <c r="G44" s="22" t="s">
        <v>317</v>
      </c>
      <c r="H44" s="201" t="s">
        <v>80</v>
      </c>
      <c r="I44" s="204"/>
    </row>
    <row r="45" spans="1:17" ht="84.75" customHeight="1" x14ac:dyDescent="0.25">
      <c r="A45" s="97" t="s">
        <v>37</v>
      </c>
      <c r="B45" s="98" t="s">
        <v>51</v>
      </c>
      <c r="C45" s="290"/>
      <c r="D45" s="25">
        <v>43831</v>
      </c>
      <c r="E45" s="25" t="s">
        <v>317</v>
      </c>
      <c r="F45" s="25">
        <v>43831</v>
      </c>
      <c r="G45" s="22" t="s">
        <v>317</v>
      </c>
      <c r="H45" s="23" t="s">
        <v>303</v>
      </c>
      <c r="I45" s="204"/>
    </row>
    <row r="46" spans="1:17" ht="21" customHeight="1" x14ac:dyDescent="0.25">
      <c r="A46" s="291" t="s">
        <v>64</v>
      </c>
      <c r="B46" s="291"/>
      <c r="C46" s="199"/>
      <c r="D46" s="204"/>
      <c r="E46" s="204"/>
      <c r="F46" s="12"/>
      <c r="G46" s="12"/>
      <c r="H46" s="12"/>
      <c r="I46" s="204"/>
    </row>
    <row r="47" spans="1:17" ht="48.75" customHeight="1" x14ac:dyDescent="0.25">
      <c r="A47" s="198" t="s">
        <v>121</v>
      </c>
      <c r="B47" s="105" t="s">
        <v>41</v>
      </c>
      <c r="C47" s="266" t="s">
        <v>349</v>
      </c>
      <c r="D47" s="25">
        <v>43831</v>
      </c>
      <c r="E47" s="22" t="s">
        <v>317</v>
      </c>
      <c r="F47" s="25">
        <v>43831</v>
      </c>
      <c r="G47" s="22" t="s">
        <v>317</v>
      </c>
      <c r="H47" s="289" t="s">
        <v>392</v>
      </c>
      <c r="I47" s="204"/>
    </row>
    <row r="48" spans="1:17" ht="58.5" customHeight="1" x14ac:dyDescent="0.25">
      <c r="A48" s="198"/>
      <c r="B48" s="105" t="s">
        <v>348</v>
      </c>
      <c r="C48" s="266"/>
      <c r="D48" s="22"/>
      <c r="E48" s="22" t="s">
        <v>317</v>
      </c>
      <c r="F48" s="26"/>
      <c r="G48" s="22" t="s">
        <v>317</v>
      </c>
      <c r="H48" s="289"/>
      <c r="I48" s="204"/>
    </row>
    <row r="49" spans="1:35" ht="27.75" customHeight="1" x14ac:dyDescent="0.25">
      <c r="A49" s="288" t="s">
        <v>65</v>
      </c>
      <c r="B49" s="288"/>
      <c r="C49" s="266"/>
      <c r="D49" s="26"/>
      <c r="E49" s="26"/>
      <c r="F49" s="26"/>
      <c r="G49" s="26"/>
      <c r="H49" s="204"/>
      <c r="I49" s="204"/>
    </row>
    <row r="50" spans="1:35" ht="39.75" customHeight="1" x14ac:dyDescent="0.25">
      <c r="A50" s="198" t="s">
        <v>352</v>
      </c>
      <c r="B50" s="105" t="s">
        <v>42</v>
      </c>
      <c r="C50" s="266"/>
      <c r="D50" s="42">
        <v>44105</v>
      </c>
      <c r="E50" s="22" t="s">
        <v>317</v>
      </c>
      <c r="F50" s="42">
        <v>44105</v>
      </c>
      <c r="G50" s="22" t="s">
        <v>317</v>
      </c>
      <c r="H50" s="289" t="s">
        <v>393</v>
      </c>
      <c r="I50" s="204"/>
    </row>
    <row r="51" spans="1:35" ht="62.25" customHeight="1" x14ac:dyDescent="0.25">
      <c r="A51" s="198"/>
      <c r="B51" s="105" t="s">
        <v>350</v>
      </c>
      <c r="C51" s="266"/>
      <c r="D51" s="22"/>
      <c r="E51" s="22" t="s">
        <v>317</v>
      </c>
      <c r="F51" s="22"/>
      <c r="G51" s="22" t="s">
        <v>317</v>
      </c>
      <c r="H51" s="289"/>
      <c r="I51" s="204"/>
    </row>
    <row r="52" spans="1:35" ht="20.25" customHeight="1" x14ac:dyDescent="0.25">
      <c r="A52" s="288" t="s">
        <v>66</v>
      </c>
      <c r="B52" s="288"/>
      <c r="C52" s="200"/>
      <c r="D52" s="207"/>
      <c r="E52" s="207"/>
      <c r="F52" s="207"/>
      <c r="G52" s="207"/>
      <c r="H52" s="23"/>
      <c r="I52" s="204"/>
    </row>
    <row r="53" spans="1:35" ht="62.25" customHeight="1" x14ac:dyDescent="0.25">
      <c r="A53" s="198" t="s">
        <v>122</v>
      </c>
      <c r="B53" s="105" t="s">
        <v>43</v>
      </c>
      <c r="C53" s="266" t="s">
        <v>353</v>
      </c>
      <c r="D53" s="42">
        <v>44013</v>
      </c>
      <c r="E53" s="42">
        <v>44196</v>
      </c>
      <c r="F53" s="42">
        <v>44013</v>
      </c>
      <c r="G53" s="42">
        <v>44196</v>
      </c>
      <c r="H53" s="289" t="s">
        <v>394</v>
      </c>
      <c r="I53" s="204"/>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row>
    <row r="54" spans="1:35" ht="75" customHeight="1" x14ac:dyDescent="0.25">
      <c r="A54" s="198"/>
      <c r="B54" s="105" t="s">
        <v>351</v>
      </c>
      <c r="C54" s="266"/>
      <c r="D54" s="22"/>
      <c r="E54" s="22" t="s">
        <v>321</v>
      </c>
      <c r="F54" s="22"/>
      <c r="G54" s="22" t="s">
        <v>321</v>
      </c>
      <c r="H54" s="289"/>
      <c r="I54" s="204"/>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row>
    <row r="55" spans="1:35" s="12" customFormat="1" ht="117.75" customHeight="1" x14ac:dyDescent="0.25">
      <c r="A55" s="12" t="s">
        <v>38</v>
      </c>
      <c r="B55" s="213" t="s">
        <v>50</v>
      </c>
      <c r="C55" s="323" t="s">
        <v>354</v>
      </c>
      <c r="D55" s="27">
        <v>43831</v>
      </c>
      <c r="E55" s="27" t="s">
        <v>317</v>
      </c>
      <c r="F55" s="27">
        <v>43831</v>
      </c>
      <c r="G55" s="27" t="s">
        <v>317</v>
      </c>
      <c r="H55" s="202" t="s">
        <v>283</v>
      </c>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row>
    <row r="56" spans="1:35" s="12" customFormat="1" ht="28.5" customHeight="1" x14ac:dyDescent="0.25">
      <c r="B56" s="12" t="s">
        <v>64</v>
      </c>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row>
    <row r="57" spans="1:35" s="12" customFormat="1" ht="48" customHeight="1" x14ac:dyDescent="0.25">
      <c r="A57" s="12" t="s">
        <v>123</v>
      </c>
      <c r="B57" s="202" t="s">
        <v>41</v>
      </c>
      <c r="C57" s="293" t="s">
        <v>356</v>
      </c>
      <c r="D57" s="27">
        <v>44013</v>
      </c>
      <c r="E57" s="27">
        <v>44104</v>
      </c>
      <c r="F57" s="27">
        <v>44013</v>
      </c>
      <c r="G57" s="27">
        <v>44104</v>
      </c>
      <c r="H57" s="305" t="s">
        <v>395</v>
      </c>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row>
    <row r="58" spans="1:35" s="12" customFormat="1" ht="48" customHeight="1" x14ac:dyDescent="0.25">
      <c r="B58" s="202" t="s">
        <v>355</v>
      </c>
      <c r="C58" s="293"/>
      <c r="E58" s="27">
        <v>44104</v>
      </c>
      <c r="G58" s="28">
        <v>44104</v>
      </c>
      <c r="H58" s="30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row>
    <row r="59" spans="1:35" s="12" customFormat="1" ht="48" customHeight="1" x14ac:dyDescent="0.25">
      <c r="A59" s="12" t="s">
        <v>124</v>
      </c>
      <c r="B59" s="202" t="s">
        <v>44</v>
      </c>
      <c r="C59" s="292" t="s">
        <v>235</v>
      </c>
      <c r="D59" s="27">
        <v>44013</v>
      </c>
      <c r="E59" s="27">
        <v>44104</v>
      </c>
      <c r="F59" s="27">
        <v>44013</v>
      </c>
      <c r="G59" s="27">
        <v>44104</v>
      </c>
      <c r="H59" s="305" t="s">
        <v>455</v>
      </c>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row>
    <row r="60" spans="1:35" s="12" customFormat="1" ht="57" customHeight="1" x14ac:dyDescent="0.25">
      <c r="B60" s="202" t="s">
        <v>357</v>
      </c>
      <c r="C60" s="292"/>
      <c r="D60" s="27"/>
      <c r="E60" s="27">
        <v>44104</v>
      </c>
      <c r="F60" s="27"/>
      <c r="G60" s="27">
        <v>44104</v>
      </c>
      <c r="H60" s="30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row>
    <row r="61" spans="1:35" s="12" customFormat="1" ht="34.5" customHeight="1" x14ac:dyDescent="0.25">
      <c r="A61" s="12" t="s">
        <v>125</v>
      </c>
      <c r="B61" s="12" t="s">
        <v>45</v>
      </c>
      <c r="C61" s="292"/>
      <c r="D61" s="27">
        <v>43831</v>
      </c>
      <c r="E61" s="27" t="s">
        <v>317</v>
      </c>
      <c r="F61" s="27">
        <v>43831</v>
      </c>
      <c r="G61" s="27" t="s">
        <v>317</v>
      </c>
      <c r="H61" s="12" t="s">
        <v>432</v>
      </c>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row>
    <row r="62" spans="1:35" ht="49.5" customHeight="1" x14ac:dyDescent="0.25">
      <c r="A62" s="198" t="s">
        <v>126</v>
      </c>
      <c r="B62" s="105" t="s">
        <v>46</v>
      </c>
      <c r="C62" s="266" t="s">
        <v>234</v>
      </c>
      <c r="D62" s="42">
        <v>44013</v>
      </c>
      <c r="E62" s="42">
        <v>44104</v>
      </c>
      <c r="F62" s="42">
        <v>44013</v>
      </c>
      <c r="G62" s="42">
        <v>44104</v>
      </c>
      <c r="H62" s="289" t="s">
        <v>282</v>
      </c>
      <c r="I62" s="204"/>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row>
    <row r="63" spans="1:35" ht="52.5" customHeight="1" x14ac:dyDescent="0.25">
      <c r="A63" s="198"/>
      <c r="B63" s="105" t="s">
        <v>358</v>
      </c>
      <c r="C63" s="266"/>
      <c r="D63" s="42"/>
      <c r="E63" s="42">
        <v>44104</v>
      </c>
      <c r="F63" s="42"/>
      <c r="G63" s="42">
        <v>44104</v>
      </c>
      <c r="H63" s="289"/>
      <c r="I63" s="204"/>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row>
    <row r="64" spans="1:35" ht="45.75" customHeight="1" x14ac:dyDescent="0.25">
      <c r="A64" s="198" t="s">
        <v>127</v>
      </c>
      <c r="B64" s="105" t="s">
        <v>76</v>
      </c>
      <c r="C64" s="266"/>
      <c r="D64" s="42">
        <v>44013</v>
      </c>
      <c r="E64" s="42">
        <v>44104</v>
      </c>
      <c r="F64" s="42">
        <v>44013</v>
      </c>
      <c r="G64" s="42">
        <v>44104</v>
      </c>
      <c r="H64" s="289" t="s">
        <v>433</v>
      </c>
      <c r="I64" s="204"/>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row>
    <row r="65" spans="1:35" ht="36" customHeight="1" x14ac:dyDescent="0.25">
      <c r="A65" s="198"/>
      <c r="B65" s="105" t="s">
        <v>359</v>
      </c>
      <c r="C65" s="266"/>
      <c r="D65" s="42"/>
      <c r="E65" s="42">
        <v>44104</v>
      </c>
      <c r="F65" s="42"/>
      <c r="G65" s="42">
        <v>44104</v>
      </c>
      <c r="H65" s="289"/>
      <c r="I65" s="204"/>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row>
    <row r="66" spans="1:35" ht="35.25" customHeight="1" x14ac:dyDescent="0.25">
      <c r="A66" s="198" t="s">
        <v>128</v>
      </c>
      <c r="B66" s="105" t="s">
        <v>47</v>
      </c>
      <c r="C66" s="266"/>
      <c r="D66" s="42">
        <v>44013</v>
      </c>
      <c r="E66" s="42">
        <v>44104</v>
      </c>
      <c r="F66" s="42">
        <v>44013</v>
      </c>
      <c r="G66" s="42">
        <v>44104</v>
      </c>
      <c r="H66" s="322" t="s">
        <v>434</v>
      </c>
      <c r="I66" s="204"/>
      <c r="J66" s="203"/>
      <c r="K66" s="203"/>
      <c r="L66" s="203"/>
      <c r="M66" s="203"/>
      <c r="N66" s="303"/>
      <c r="O66" s="203"/>
      <c r="P66" s="203"/>
      <c r="Q66" s="203"/>
      <c r="R66" s="203"/>
      <c r="S66" s="203"/>
      <c r="T66" s="203"/>
      <c r="U66" s="203"/>
      <c r="V66" s="203"/>
      <c r="W66" s="203"/>
      <c r="X66" s="203"/>
      <c r="Y66" s="203"/>
      <c r="Z66" s="203"/>
      <c r="AA66" s="203"/>
      <c r="AB66" s="203"/>
      <c r="AC66" s="203"/>
      <c r="AD66" s="203"/>
      <c r="AE66" s="203"/>
      <c r="AF66" s="203"/>
      <c r="AG66" s="203"/>
      <c r="AH66" s="203"/>
      <c r="AI66" s="203"/>
    </row>
    <row r="67" spans="1:35" ht="34.5" customHeight="1" x14ac:dyDescent="0.25">
      <c r="A67" s="198"/>
      <c r="B67" s="105" t="s">
        <v>360</v>
      </c>
      <c r="C67" s="266"/>
      <c r="D67" s="42"/>
      <c r="E67" s="42">
        <v>44104</v>
      </c>
      <c r="F67" s="42"/>
      <c r="G67" s="42">
        <v>44104</v>
      </c>
      <c r="H67" s="322"/>
      <c r="I67" s="204"/>
      <c r="J67" s="203"/>
      <c r="K67" s="203"/>
      <c r="L67" s="203"/>
      <c r="M67" s="203"/>
      <c r="N67" s="304"/>
      <c r="O67" s="203"/>
      <c r="P67" s="203"/>
      <c r="Q67" s="203"/>
      <c r="R67" s="203"/>
      <c r="S67" s="203"/>
      <c r="T67" s="203"/>
      <c r="U67" s="203"/>
      <c r="V67" s="203"/>
      <c r="W67" s="203"/>
      <c r="X67" s="203"/>
      <c r="Y67" s="203"/>
      <c r="Z67" s="203"/>
      <c r="AA67" s="203"/>
      <c r="AB67" s="203"/>
      <c r="AC67" s="203"/>
      <c r="AD67" s="203"/>
      <c r="AE67" s="203"/>
      <c r="AF67" s="203"/>
      <c r="AG67" s="203"/>
      <c r="AH67" s="203"/>
      <c r="AI67" s="203"/>
    </row>
    <row r="68" spans="1:35" ht="107.25" customHeight="1" x14ac:dyDescent="0.25">
      <c r="A68" s="198" t="s">
        <v>129</v>
      </c>
      <c r="B68" s="105" t="s">
        <v>48</v>
      </c>
      <c r="C68" s="105" t="s">
        <v>286</v>
      </c>
      <c r="D68" s="42">
        <v>43831</v>
      </c>
      <c r="E68" s="42" t="s">
        <v>317</v>
      </c>
      <c r="F68" s="42">
        <v>43831</v>
      </c>
      <c r="G68" s="42" t="s">
        <v>317</v>
      </c>
      <c r="H68" s="23" t="s">
        <v>435</v>
      </c>
      <c r="I68" s="204"/>
      <c r="J68" s="203"/>
      <c r="K68" s="203"/>
      <c r="L68" s="203"/>
      <c r="M68" s="203"/>
      <c r="N68" s="304"/>
      <c r="O68" s="203"/>
      <c r="P68" s="203"/>
      <c r="Q68" s="203"/>
      <c r="R68" s="203"/>
      <c r="S68" s="203"/>
      <c r="T68" s="203"/>
      <c r="U68" s="203"/>
      <c r="V68" s="203"/>
      <c r="W68" s="203"/>
      <c r="X68" s="203"/>
      <c r="Y68" s="203"/>
      <c r="Z68" s="203"/>
      <c r="AA68" s="203"/>
      <c r="AB68" s="203"/>
      <c r="AC68" s="203"/>
      <c r="AD68" s="203"/>
      <c r="AE68" s="203"/>
      <c r="AF68" s="203"/>
      <c r="AG68" s="203"/>
      <c r="AH68" s="203"/>
      <c r="AI68" s="203"/>
    </row>
    <row r="69" spans="1:35" ht="42" customHeight="1" x14ac:dyDescent="0.25">
      <c r="A69" s="198" t="s">
        <v>130</v>
      </c>
      <c r="B69" s="105" t="s">
        <v>49</v>
      </c>
      <c r="C69" s="301" t="s">
        <v>235</v>
      </c>
      <c r="D69" s="42">
        <v>44013</v>
      </c>
      <c r="E69" s="42">
        <v>44104</v>
      </c>
      <c r="F69" s="42">
        <v>44013</v>
      </c>
      <c r="G69" s="42">
        <v>44104</v>
      </c>
      <c r="H69" s="289" t="s">
        <v>436</v>
      </c>
      <c r="I69" s="204"/>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row>
    <row r="70" spans="1:35" ht="78.75" customHeight="1" x14ac:dyDescent="0.25">
      <c r="A70" s="198"/>
      <c r="B70" s="105" t="s">
        <v>361</v>
      </c>
      <c r="C70" s="306"/>
      <c r="D70" s="126"/>
      <c r="E70" s="43">
        <v>44104</v>
      </c>
      <c r="F70" s="126"/>
      <c r="G70" s="43">
        <v>44104</v>
      </c>
      <c r="H70" s="289"/>
      <c r="I70" s="204"/>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row>
    <row r="71" spans="1:35" ht="27.75" customHeight="1" x14ac:dyDescent="0.25">
      <c r="A71" s="288" t="s">
        <v>65</v>
      </c>
      <c r="B71" s="288"/>
      <c r="C71" s="306"/>
      <c r="D71" s="42"/>
      <c r="E71" s="42"/>
      <c r="F71" s="42"/>
      <c r="G71" s="42"/>
      <c r="H71" s="29"/>
      <c r="I71" s="204"/>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3"/>
      <c r="AI71" s="203"/>
    </row>
    <row r="72" spans="1:35" ht="40.5" customHeight="1" x14ac:dyDescent="0.25">
      <c r="A72" s="198" t="s">
        <v>131</v>
      </c>
      <c r="B72" s="105" t="s">
        <v>133</v>
      </c>
      <c r="C72" s="306"/>
      <c r="D72" s="42">
        <v>44013</v>
      </c>
      <c r="E72" s="42">
        <v>44104</v>
      </c>
      <c r="F72" s="42">
        <v>44013</v>
      </c>
      <c r="G72" s="42">
        <v>44104</v>
      </c>
      <c r="H72" s="317" t="s">
        <v>437</v>
      </c>
      <c r="I72" s="204"/>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row>
    <row r="73" spans="1:35" ht="99" customHeight="1" x14ac:dyDescent="0.25">
      <c r="A73" s="198"/>
      <c r="B73" s="105" t="s">
        <v>362</v>
      </c>
      <c r="C73" s="302"/>
      <c r="D73" s="42"/>
      <c r="E73" s="42">
        <v>44104</v>
      </c>
      <c r="F73" s="42"/>
      <c r="G73" s="42">
        <v>44104</v>
      </c>
      <c r="H73" s="317"/>
      <c r="I73" s="204"/>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row>
    <row r="74" spans="1:35" ht="38.25" customHeight="1" x14ac:dyDescent="0.25">
      <c r="A74" s="198" t="s">
        <v>132</v>
      </c>
      <c r="B74" s="105" t="s">
        <v>42</v>
      </c>
      <c r="C74" s="289" t="s">
        <v>301</v>
      </c>
      <c r="D74" s="42">
        <v>43831</v>
      </c>
      <c r="E74" s="42" t="s">
        <v>317</v>
      </c>
      <c r="F74" s="42">
        <v>43831</v>
      </c>
      <c r="G74" s="42" t="s">
        <v>317</v>
      </c>
      <c r="H74" s="214" t="s">
        <v>438</v>
      </c>
      <c r="I74" s="204"/>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row>
    <row r="75" spans="1:35" ht="59.25" customHeight="1" x14ac:dyDescent="0.25">
      <c r="A75" s="198" t="s">
        <v>134</v>
      </c>
      <c r="B75" s="105" t="s">
        <v>136</v>
      </c>
      <c r="C75" s="289"/>
      <c r="D75" s="42">
        <v>44013</v>
      </c>
      <c r="E75" s="42">
        <v>44104</v>
      </c>
      <c r="F75" s="42">
        <v>44013</v>
      </c>
      <c r="G75" s="42">
        <v>44104</v>
      </c>
      <c r="H75" s="289" t="s">
        <v>439</v>
      </c>
      <c r="I75" s="204"/>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c r="AH75" s="203"/>
      <c r="AI75" s="203"/>
    </row>
    <row r="76" spans="1:35" ht="46.5" customHeight="1" x14ac:dyDescent="0.25">
      <c r="A76" s="198" t="s">
        <v>135</v>
      </c>
      <c r="B76" s="105" t="s">
        <v>137</v>
      </c>
      <c r="C76" s="289"/>
      <c r="D76" s="42">
        <v>44013</v>
      </c>
      <c r="E76" s="42">
        <v>44104</v>
      </c>
      <c r="F76" s="42">
        <v>44013</v>
      </c>
      <c r="G76" s="42">
        <v>44104</v>
      </c>
      <c r="H76" s="289"/>
      <c r="I76" s="204"/>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row>
    <row r="77" spans="1:35" ht="59.25" customHeight="1" x14ac:dyDescent="0.25">
      <c r="A77" s="198" t="s">
        <v>54</v>
      </c>
      <c r="B77" s="105" t="s">
        <v>67</v>
      </c>
      <c r="C77" s="266" t="s">
        <v>364</v>
      </c>
      <c r="D77" s="42">
        <v>43983</v>
      </c>
      <c r="E77" s="42">
        <v>44104</v>
      </c>
      <c r="F77" s="42">
        <v>43983</v>
      </c>
      <c r="G77" s="42">
        <v>44104</v>
      </c>
      <c r="H77" s="289" t="s">
        <v>391</v>
      </c>
      <c r="I77" s="204"/>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row>
    <row r="78" spans="1:35" ht="65.25" customHeight="1" x14ac:dyDescent="0.25">
      <c r="A78" s="198"/>
      <c r="B78" s="105" t="s">
        <v>363</v>
      </c>
      <c r="C78" s="266"/>
      <c r="D78" s="126"/>
      <c r="E78" s="42">
        <v>44104</v>
      </c>
      <c r="F78" s="85"/>
      <c r="G78" s="42">
        <v>44104</v>
      </c>
      <c r="H78" s="289"/>
      <c r="I78" s="204"/>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row>
    <row r="79" spans="1:35" ht="69" customHeight="1" x14ac:dyDescent="0.25">
      <c r="A79" s="198" t="s">
        <v>63</v>
      </c>
      <c r="B79" s="105" t="s">
        <v>68</v>
      </c>
      <c r="C79" s="200" t="s">
        <v>365</v>
      </c>
      <c r="D79" s="42">
        <v>43831</v>
      </c>
      <c r="E79" s="42" t="s">
        <v>317</v>
      </c>
      <c r="F79" s="42">
        <v>43831</v>
      </c>
      <c r="G79" s="42" t="s">
        <v>317</v>
      </c>
      <c r="H79" s="320" t="s">
        <v>147</v>
      </c>
      <c r="I79" s="204"/>
    </row>
    <row r="80" spans="1:35" ht="84" customHeight="1" x14ac:dyDescent="0.25">
      <c r="A80" s="198"/>
      <c r="B80" s="105" t="s">
        <v>366</v>
      </c>
      <c r="C80" s="200" t="s">
        <v>365</v>
      </c>
      <c r="D80" s="42"/>
      <c r="E80" s="42" t="s">
        <v>322</v>
      </c>
      <c r="F80" s="42"/>
      <c r="G80" s="42" t="s">
        <v>322</v>
      </c>
      <c r="H80" s="321"/>
      <c r="I80" s="204"/>
    </row>
    <row r="81" spans="1:24" ht="99.75" customHeight="1" x14ac:dyDescent="0.25">
      <c r="A81" s="107" t="s">
        <v>102</v>
      </c>
      <c r="B81" s="105" t="s">
        <v>138</v>
      </c>
      <c r="C81" s="200" t="s">
        <v>367</v>
      </c>
      <c r="D81" s="42">
        <v>43831</v>
      </c>
      <c r="E81" s="42" t="s">
        <v>317</v>
      </c>
      <c r="F81" s="42">
        <v>43831</v>
      </c>
      <c r="G81" s="42" t="s">
        <v>317</v>
      </c>
      <c r="H81" s="215" t="s">
        <v>148</v>
      </c>
      <c r="I81" s="204"/>
      <c r="J81" s="203"/>
      <c r="K81" s="203"/>
      <c r="L81" s="203"/>
      <c r="M81" s="203"/>
      <c r="N81" s="203"/>
      <c r="O81" s="203"/>
      <c r="P81" s="203"/>
      <c r="Q81" s="203"/>
      <c r="R81" s="203"/>
      <c r="S81" s="203"/>
      <c r="T81" s="203"/>
      <c r="U81" s="203"/>
      <c r="V81" s="203"/>
      <c r="W81" s="203"/>
      <c r="X81" s="203"/>
    </row>
    <row r="82" spans="1:24" ht="177.75" customHeight="1" x14ac:dyDescent="0.25">
      <c r="A82" s="198" t="s">
        <v>105</v>
      </c>
      <c r="B82" s="105" t="s">
        <v>69</v>
      </c>
      <c r="C82" s="200" t="s">
        <v>389</v>
      </c>
      <c r="D82" s="42">
        <v>43831</v>
      </c>
      <c r="E82" s="42" t="s">
        <v>317</v>
      </c>
      <c r="F82" s="42">
        <v>43831</v>
      </c>
      <c r="G82" s="42" t="s">
        <v>317</v>
      </c>
      <c r="H82" s="200" t="s">
        <v>440</v>
      </c>
      <c r="I82" s="22"/>
      <c r="J82" s="94"/>
      <c r="K82" s="94"/>
      <c r="L82" s="95"/>
      <c r="M82" s="203"/>
      <c r="N82" s="203"/>
      <c r="O82" s="203"/>
      <c r="P82" s="203"/>
      <c r="Q82" s="203"/>
      <c r="R82" s="203"/>
      <c r="S82" s="203"/>
      <c r="T82" s="203"/>
      <c r="U82" s="203"/>
      <c r="V82" s="203"/>
      <c r="W82" s="203"/>
      <c r="X82" s="203"/>
    </row>
    <row r="83" spans="1:24" ht="111" customHeight="1" x14ac:dyDescent="0.25">
      <c r="A83" s="145"/>
      <c r="B83" s="108" t="s">
        <v>368</v>
      </c>
      <c r="C83" s="190" t="s">
        <v>236</v>
      </c>
      <c r="D83" s="42"/>
      <c r="E83" s="42">
        <v>44104</v>
      </c>
      <c r="F83" s="42"/>
      <c r="G83" s="42">
        <v>44104</v>
      </c>
      <c r="H83" s="23" t="s">
        <v>441</v>
      </c>
      <c r="I83" s="204"/>
      <c r="J83" s="203"/>
      <c r="K83" s="203"/>
      <c r="L83" s="203"/>
      <c r="M83" s="203"/>
      <c r="N83" s="203"/>
      <c r="O83" s="203"/>
      <c r="P83" s="203"/>
      <c r="Q83" s="203"/>
      <c r="R83" s="203"/>
      <c r="S83" s="203"/>
      <c r="T83" s="203"/>
      <c r="U83" s="203"/>
      <c r="V83" s="203"/>
      <c r="W83" s="203"/>
      <c r="X83" s="203"/>
    </row>
    <row r="84" spans="1:24" ht="96.75" customHeight="1" x14ac:dyDescent="0.25">
      <c r="A84" s="106"/>
      <c r="B84" s="224" t="s">
        <v>369</v>
      </c>
      <c r="C84" s="190" t="s">
        <v>370</v>
      </c>
      <c r="D84" s="42"/>
      <c r="E84" s="25" t="s">
        <v>317</v>
      </c>
      <c r="F84" s="42"/>
      <c r="G84" s="25">
        <v>44063</v>
      </c>
      <c r="H84" s="23" t="s">
        <v>390</v>
      </c>
      <c r="I84" s="200"/>
    </row>
    <row r="85" spans="1:24" ht="88.5" customHeight="1" x14ac:dyDescent="0.25">
      <c r="A85" s="28" t="s">
        <v>106</v>
      </c>
      <c r="B85" s="200" t="s">
        <v>139</v>
      </c>
      <c r="C85" s="251" t="s">
        <v>372</v>
      </c>
      <c r="D85" s="42">
        <v>43831</v>
      </c>
      <c r="E85" s="25" t="s">
        <v>317</v>
      </c>
      <c r="F85" s="42">
        <v>43831</v>
      </c>
      <c r="G85" s="25" t="s">
        <v>317</v>
      </c>
      <c r="H85" s="301" t="s">
        <v>442</v>
      </c>
      <c r="I85" s="200"/>
    </row>
    <row r="86" spans="1:24" ht="111" customHeight="1" x14ac:dyDescent="0.25">
      <c r="A86" s="106"/>
      <c r="B86" s="23" t="s">
        <v>371</v>
      </c>
      <c r="C86" s="251"/>
      <c r="D86" s="42"/>
      <c r="E86" s="42">
        <v>44104</v>
      </c>
      <c r="F86" s="42"/>
      <c r="G86" s="42">
        <v>44037</v>
      </c>
      <c r="H86" s="302"/>
      <c r="I86" s="200"/>
    </row>
    <row r="87" spans="1:24" ht="116.25" customHeight="1" x14ac:dyDescent="0.25">
      <c r="A87" s="198" t="s">
        <v>40</v>
      </c>
      <c r="B87" s="23" t="s">
        <v>238</v>
      </c>
      <c r="C87" s="147" t="s">
        <v>373</v>
      </c>
      <c r="D87" s="42">
        <v>43831</v>
      </c>
      <c r="E87" s="42" t="s">
        <v>317</v>
      </c>
      <c r="F87" s="42">
        <v>43831</v>
      </c>
      <c r="G87" s="42" t="s">
        <v>317</v>
      </c>
      <c r="H87" s="23" t="s">
        <v>443</v>
      </c>
      <c r="I87" s="200"/>
      <c r="K87" s="316"/>
    </row>
    <row r="88" spans="1:24" ht="57" customHeight="1" x14ac:dyDescent="0.25">
      <c r="A88" s="198" t="s">
        <v>108</v>
      </c>
      <c r="B88" s="201" t="s">
        <v>140</v>
      </c>
      <c r="C88" s="295" t="s">
        <v>373</v>
      </c>
      <c r="D88" s="42">
        <v>43831</v>
      </c>
      <c r="E88" s="42" t="s">
        <v>317</v>
      </c>
      <c r="F88" s="42">
        <v>43831</v>
      </c>
      <c r="G88" s="42" t="s">
        <v>317</v>
      </c>
      <c r="H88" s="301" t="s">
        <v>444</v>
      </c>
      <c r="I88" s="200"/>
      <c r="K88" s="316"/>
    </row>
    <row r="89" spans="1:24" ht="105" customHeight="1" x14ac:dyDescent="0.25">
      <c r="A89" s="198"/>
      <c r="B89" s="201" t="s">
        <v>374</v>
      </c>
      <c r="C89" s="296"/>
      <c r="D89" s="42"/>
      <c r="E89" s="42" t="s">
        <v>317</v>
      </c>
      <c r="F89" s="42"/>
      <c r="G89" s="42" t="s">
        <v>317</v>
      </c>
      <c r="H89" s="302"/>
      <c r="I89" s="200"/>
    </row>
    <row r="90" spans="1:24" ht="87.75" customHeight="1" x14ac:dyDescent="0.25">
      <c r="A90" s="198" t="s">
        <v>109</v>
      </c>
      <c r="B90" s="201" t="s">
        <v>141</v>
      </c>
      <c r="C90" s="105" t="s">
        <v>375</v>
      </c>
      <c r="D90" s="42">
        <v>43831</v>
      </c>
      <c r="E90" s="42" t="s">
        <v>317</v>
      </c>
      <c r="F90" s="42">
        <v>43831</v>
      </c>
      <c r="G90" s="42" t="s">
        <v>317</v>
      </c>
      <c r="H90" s="23" t="s">
        <v>457</v>
      </c>
      <c r="I90" s="200"/>
    </row>
    <row r="91" spans="1:24" ht="132" customHeight="1" x14ac:dyDescent="0.25">
      <c r="A91" s="12" t="s">
        <v>237</v>
      </c>
      <c r="B91" s="200" t="s">
        <v>142</v>
      </c>
      <c r="C91" s="23" t="s">
        <v>291</v>
      </c>
      <c r="D91" s="42">
        <v>43831</v>
      </c>
      <c r="E91" s="42" t="s">
        <v>317</v>
      </c>
      <c r="F91" s="42">
        <v>43831</v>
      </c>
      <c r="G91" s="42" t="s">
        <v>317</v>
      </c>
      <c r="H91" s="299" t="s">
        <v>459</v>
      </c>
      <c r="I91" s="200"/>
    </row>
    <row r="92" spans="1:24" ht="66.75" customHeight="1" x14ac:dyDescent="0.25">
      <c r="A92" s="12"/>
      <c r="B92" s="200" t="s">
        <v>376</v>
      </c>
      <c r="C92" s="23" t="s">
        <v>291</v>
      </c>
      <c r="D92" s="42"/>
      <c r="E92" s="42" t="s">
        <v>317</v>
      </c>
      <c r="F92" s="146"/>
      <c r="G92" s="42" t="s">
        <v>317</v>
      </c>
      <c r="H92" s="300"/>
      <c r="I92" s="200"/>
    </row>
    <row r="93" spans="1:24" ht="80.25" customHeight="1" x14ac:dyDescent="0.25">
      <c r="A93" s="109"/>
      <c r="B93" s="23" t="s">
        <v>460</v>
      </c>
      <c r="C93" s="23" t="s">
        <v>291</v>
      </c>
      <c r="D93" s="25"/>
      <c r="E93" s="42" t="s">
        <v>317</v>
      </c>
      <c r="F93" s="25"/>
      <c r="G93" s="42"/>
      <c r="H93" s="23" t="s">
        <v>461</v>
      </c>
      <c r="I93" s="200"/>
      <c r="K93" s="130"/>
    </row>
    <row r="94" spans="1:24" ht="71.25" customHeight="1" x14ac:dyDescent="0.25">
      <c r="A94" s="109"/>
      <c r="B94" s="200" t="s">
        <v>377</v>
      </c>
      <c r="C94" s="98" t="s">
        <v>373</v>
      </c>
      <c r="D94" s="42"/>
      <c r="E94" s="42" t="s">
        <v>317</v>
      </c>
      <c r="F94" s="146"/>
      <c r="G94" s="42" t="s">
        <v>317</v>
      </c>
      <c r="H94" s="194" t="s">
        <v>445</v>
      </c>
      <c r="I94" s="200"/>
    </row>
    <row r="95" spans="1:24" ht="134.25" customHeight="1" x14ac:dyDescent="0.25">
      <c r="A95" s="109"/>
      <c r="B95" s="23" t="s">
        <v>378</v>
      </c>
      <c r="C95" s="205" t="s">
        <v>373</v>
      </c>
      <c r="D95" s="42"/>
      <c r="E95" s="42" t="s">
        <v>317</v>
      </c>
      <c r="F95" s="42"/>
      <c r="G95" s="42" t="s">
        <v>317</v>
      </c>
      <c r="H95" s="194" t="s">
        <v>446</v>
      </c>
      <c r="I95" s="200"/>
    </row>
    <row r="96" spans="1:24" ht="84.75" customHeight="1" x14ac:dyDescent="0.25">
      <c r="A96" s="109"/>
      <c r="B96" s="200" t="s">
        <v>379</v>
      </c>
      <c r="C96" s="205" t="s">
        <v>373</v>
      </c>
      <c r="D96" s="42"/>
      <c r="E96" s="42">
        <v>44104</v>
      </c>
      <c r="F96" s="42"/>
      <c r="G96" s="42">
        <v>44104</v>
      </c>
      <c r="H96" s="194" t="s">
        <v>447</v>
      </c>
      <c r="I96" s="200"/>
    </row>
    <row r="97" spans="1:17" ht="36" customHeight="1" x14ac:dyDescent="0.25">
      <c r="A97" s="109" t="s">
        <v>288</v>
      </c>
      <c r="B97" s="297" t="s">
        <v>287</v>
      </c>
      <c r="C97" s="298"/>
      <c r="D97" s="298"/>
      <c r="E97" s="298"/>
      <c r="F97" s="298"/>
      <c r="G97" s="298"/>
      <c r="H97" s="298"/>
      <c r="I97" s="298"/>
    </row>
    <row r="98" spans="1:17" ht="89.25" customHeight="1" x14ac:dyDescent="0.25">
      <c r="A98" s="109" t="s">
        <v>259</v>
      </c>
      <c r="B98" s="124" t="s">
        <v>250</v>
      </c>
      <c r="C98" s="23" t="s">
        <v>289</v>
      </c>
      <c r="D98" s="100">
        <v>43831</v>
      </c>
      <c r="E98" s="25">
        <v>44196</v>
      </c>
      <c r="F98" s="42">
        <v>43831</v>
      </c>
      <c r="G98" s="42" t="s">
        <v>317</v>
      </c>
      <c r="H98" s="216" t="s">
        <v>255</v>
      </c>
      <c r="I98" s="200"/>
    </row>
    <row r="99" spans="1:17" ht="99.75" customHeight="1" x14ac:dyDescent="0.25">
      <c r="A99" s="109" t="s">
        <v>260</v>
      </c>
      <c r="B99" s="138" t="s">
        <v>240</v>
      </c>
      <c r="C99" s="124" t="s">
        <v>290</v>
      </c>
      <c r="D99" s="100">
        <v>43831</v>
      </c>
      <c r="E99" s="25">
        <v>44196</v>
      </c>
      <c r="F99" s="42">
        <v>43831</v>
      </c>
      <c r="G99" s="42" t="s">
        <v>317</v>
      </c>
      <c r="H99" s="266" t="s">
        <v>448</v>
      </c>
      <c r="I99" s="127"/>
    </row>
    <row r="100" spans="1:17" ht="143.25" customHeight="1" x14ac:dyDescent="0.25">
      <c r="A100" s="128"/>
      <c r="B100" s="205" t="s">
        <v>380</v>
      </c>
      <c r="C100" s="124" t="s">
        <v>290</v>
      </c>
      <c r="D100" s="122"/>
      <c r="E100" s="204" t="s">
        <v>323</v>
      </c>
      <c r="F100" s="127"/>
      <c r="G100" s="42" t="s">
        <v>421</v>
      </c>
      <c r="H100" s="266"/>
      <c r="I100" s="127"/>
      <c r="J100" s="8"/>
      <c r="K100" s="8"/>
      <c r="L100" s="8"/>
      <c r="M100" s="8"/>
      <c r="N100" s="8"/>
      <c r="O100" s="8"/>
      <c r="P100" s="8"/>
      <c r="Q100" s="8"/>
    </row>
    <row r="101" spans="1:17" ht="82.5" customHeight="1" x14ac:dyDescent="0.25">
      <c r="A101" s="109" t="s">
        <v>261</v>
      </c>
      <c r="B101" s="197" t="s">
        <v>241</v>
      </c>
      <c r="C101" s="124" t="s">
        <v>247</v>
      </c>
      <c r="D101" s="100">
        <v>43831</v>
      </c>
      <c r="E101" s="25">
        <v>44196</v>
      </c>
      <c r="F101" s="123">
        <v>43831</v>
      </c>
      <c r="G101" s="123" t="s">
        <v>317</v>
      </c>
      <c r="H101" s="266" t="s">
        <v>252</v>
      </c>
      <c r="I101" s="127"/>
    </row>
    <row r="102" spans="1:17" ht="75" customHeight="1" x14ac:dyDescent="0.25">
      <c r="A102" s="128"/>
      <c r="B102" s="101" t="s">
        <v>381</v>
      </c>
      <c r="C102" s="124" t="s">
        <v>247</v>
      </c>
      <c r="D102" s="122"/>
      <c r="E102" s="25">
        <v>44196</v>
      </c>
      <c r="F102" s="123"/>
      <c r="G102" s="123" t="s">
        <v>317</v>
      </c>
      <c r="H102" s="266"/>
      <c r="I102" s="127"/>
    </row>
    <row r="103" spans="1:17" ht="115.5" customHeight="1" x14ac:dyDescent="0.25">
      <c r="A103" s="109" t="s">
        <v>262</v>
      </c>
      <c r="B103" s="99" t="s">
        <v>242</v>
      </c>
      <c r="C103" s="124" t="s">
        <v>300</v>
      </c>
      <c r="D103" s="100">
        <v>43831</v>
      </c>
      <c r="E103" s="25">
        <v>44196</v>
      </c>
      <c r="F103" s="123">
        <v>43831</v>
      </c>
      <c r="G103" s="123" t="s">
        <v>317</v>
      </c>
      <c r="H103" s="266" t="s">
        <v>253</v>
      </c>
      <c r="I103" s="127"/>
    </row>
    <row r="104" spans="1:17" ht="99" customHeight="1" x14ac:dyDescent="0.25">
      <c r="A104" s="128"/>
      <c r="B104" s="23" t="s">
        <v>382</v>
      </c>
      <c r="C104" s="125" t="s">
        <v>248</v>
      </c>
      <c r="D104" s="122"/>
      <c r="E104" s="25">
        <v>44196</v>
      </c>
      <c r="F104" s="123"/>
      <c r="G104" s="123" t="s">
        <v>317</v>
      </c>
      <c r="H104" s="266"/>
      <c r="I104" s="127"/>
    </row>
    <row r="105" spans="1:17" ht="132" customHeight="1" x14ac:dyDescent="0.25">
      <c r="A105" s="109" t="s">
        <v>263</v>
      </c>
      <c r="B105" s="200" t="s">
        <v>243</v>
      </c>
      <c r="C105" s="98" t="s">
        <v>249</v>
      </c>
      <c r="D105" s="100">
        <v>43831</v>
      </c>
      <c r="E105" s="25">
        <v>44196</v>
      </c>
      <c r="F105" s="42">
        <v>43831</v>
      </c>
      <c r="G105" s="42" t="s">
        <v>317</v>
      </c>
      <c r="H105" s="194" t="s">
        <v>254</v>
      </c>
      <c r="I105" s="127"/>
    </row>
    <row r="106" spans="1:17" ht="147" customHeight="1" x14ac:dyDescent="0.25">
      <c r="A106" s="109" t="s">
        <v>264</v>
      </c>
      <c r="B106" s="200" t="s">
        <v>251</v>
      </c>
      <c r="C106" s="225" t="s">
        <v>299</v>
      </c>
      <c r="D106" s="100">
        <v>43831</v>
      </c>
      <c r="E106" s="25">
        <v>44196</v>
      </c>
      <c r="F106" s="100">
        <v>43831</v>
      </c>
      <c r="G106" s="25">
        <v>44196</v>
      </c>
      <c r="H106" s="124" t="s">
        <v>295</v>
      </c>
      <c r="I106" s="127"/>
    </row>
    <row r="107" spans="1:17" ht="125.25" customHeight="1" x14ac:dyDescent="0.25">
      <c r="A107" s="109" t="s">
        <v>292</v>
      </c>
      <c r="B107" s="98" t="s">
        <v>244</v>
      </c>
      <c r="C107" s="286" t="s">
        <v>299</v>
      </c>
      <c r="D107" s="25">
        <v>43831</v>
      </c>
      <c r="E107" s="25">
        <v>44196</v>
      </c>
      <c r="F107" s="100">
        <v>43831</v>
      </c>
      <c r="G107" s="25">
        <v>44196</v>
      </c>
      <c r="H107" s="266" t="s">
        <v>467</v>
      </c>
      <c r="I107" s="127"/>
    </row>
    <row r="108" spans="1:17" ht="71.25" customHeight="1" x14ac:dyDescent="0.25">
      <c r="A108" s="128"/>
      <c r="B108" s="98" t="s">
        <v>383</v>
      </c>
      <c r="C108" s="286"/>
      <c r="D108" s="23"/>
      <c r="E108" s="25">
        <v>44196</v>
      </c>
      <c r="F108" s="51"/>
      <c r="G108" s="25">
        <v>43992</v>
      </c>
      <c r="H108" s="266"/>
      <c r="I108" s="127"/>
    </row>
    <row r="109" spans="1:17" ht="131.25" customHeight="1" x14ac:dyDescent="0.25">
      <c r="A109" s="109" t="s">
        <v>293</v>
      </c>
      <c r="B109" s="23" t="s">
        <v>245</v>
      </c>
      <c r="C109" s="98" t="s">
        <v>299</v>
      </c>
      <c r="D109" s="100">
        <v>43831</v>
      </c>
      <c r="E109" s="25">
        <v>44196</v>
      </c>
      <c r="F109" s="100">
        <v>43831</v>
      </c>
      <c r="G109" s="25">
        <v>44196</v>
      </c>
      <c r="H109" s="266" t="s">
        <v>284</v>
      </c>
      <c r="I109" s="127"/>
    </row>
    <row r="110" spans="1:17" ht="123" customHeight="1" x14ac:dyDescent="0.25">
      <c r="A110" s="128"/>
      <c r="B110" s="101" t="s">
        <v>384</v>
      </c>
      <c r="C110" s="98" t="s">
        <v>298</v>
      </c>
      <c r="D110" s="122"/>
      <c r="E110" s="25">
        <v>44196</v>
      </c>
      <c r="F110" s="51"/>
      <c r="G110" s="25">
        <v>44196</v>
      </c>
      <c r="H110" s="266"/>
      <c r="I110" s="127"/>
    </row>
    <row r="111" spans="1:17" ht="94.5" x14ac:dyDescent="0.25">
      <c r="A111" s="109" t="s">
        <v>294</v>
      </c>
      <c r="B111" s="23" t="s">
        <v>246</v>
      </c>
      <c r="C111" s="98" t="s">
        <v>297</v>
      </c>
      <c r="D111" s="100">
        <v>43831</v>
      </c>
      <c r="E111" s="25">
        <v>44196</v>
      </c>
      <c r="F111" s="100">
        <v>43831</v>
      </c>
      <c r="G111" s="25">
        <v>44196</v>
      </c>
      <c r="H111" s="194" t="s">
        <v>302</v>
      </c>
      <c r="I111" s="127"/>
    </row>
    <row r="112" spans="1:17" ht="15.75" x14ac:dyDescent="0.25">
      <c r="A112" s="139"/>
      <c r="B112" s="140"/>
      <c r="C112" s="141"/>
      <c r="D112" s="142"/>
      <c r="E112" s="143"/>
      <c r="F112" s="142"/>
      <c r="G112" s="143"/>
      <c r="H112" s="144"/>
      <c r="I112" s="52"/>
    </row>
    <row r="113" spans="1:10" ht="15.75" x14ac:dyDescent="0.25">
      <c r="A113" s="139"/>
      <c r="B113" s="140"/>
      <c r="C113" s="141"/>
      <c r="D113" s="142"/>
      <c r="E113" s="143"/>
      <c r="F113" s="142"/>
      <c r="G113" s="143"/>
      <c r="H113" s="144"/>
      <c r="I113" s="52"/>
    </row>
    <row r="114" spans="1:10" ht="15.75" x14ac:dyDescent="0.25">
      <c r="A114" s="46"/>
      <c r="B114" s="53"/>
      <c r="C114" s="54"/>
      <c r="D114" s="55"/>
      <c r="E114" s="55"/>
      <c r="F114" s="52"/>
      <c r="G114" s="50"/>
      <c r="H114" s="50"/>
      <c r="I114" s="50"/>
      <c r="J114" s="203"/>
    </row>
    <row r="115" spans="1:10" x14ac:dyDescent="0.25">
      <c r="A115" s="294" t="s">
        <v>296</v>
      </c>
      <c r="B115" s="294"/>
      <c r="C115" s="294"/>
      <c r="J115" s="203"/>
    </row>
    <row r="116" spans="1:10" ht="18.75" x14ac:dyDescent="0.3">
      <c r="A116" s="294"/>
      <c r="B116" s="294"/>
      <c r="C116" s="294"/>
      <c r="D116" s="9"/>
      <c r="H116" s="258" t="s">
        <v>149</v>
      </c>
      <c r="I116" s="258"/>
      <c r="J116" s="203"/>
    </row>
    <row r="117" spans="1:10" x14ac:dyDescent="0.25">
      <c r="A117" s="46"/>
      <c r="B117" s="203"/>
      <c r="C117" s="47"/>
      <c r="D117" s="48"/>
      <c r="E117" s="48"/>
      <c r="F117" s="49"/>
      <c r="G117" s="49"/>
      <c r="H117" s="49"/>
      <c r="I117" s="49"/>
      <c r="J117" s="203"/>
    </row>
    <row r="118" spans="1:10" x14ac:dyDescent="0.25">
      <c r="A118" s="46"/>
      <c r="B118" s="203"/>
      <c r="C118" s="47"/>
      <c r="D118" s="48"/>
      <c r="E118" s="48"/>
      <c r="F118" s="49"/>
      <c r="G118" s="49"/>
      <c r="H118" s="49"/>
      <c r="I118" s="49"/>
      <c r="J118" s="203"/>
    </row>
    <row r="119" spans="1:10" x14ac:dyDescent="0.25">
      <c r="A119" s="46"/>
      <c r="B119" s="203"/>
      <c r="C119" s="47"/>
      <c r="D119" s="48"/>
      <c r="E119" s="48"/>
      <c r="F119" s="49"/>
      <c r="G119" s="49"/>
      <c r="H119" s="49"/>
      <c r="I119" s="49"/>
      <c r="J119" s="203"/>
    </row>
    <row r="120" spans="1:10" x14ac:dyDescent="0.25">
      <c r="A120" s="46"/>
      <c r="B120" s="203"/>
      <c r="C120" s="47"/>
      <c r="D120" s="48"/>
      <c r="E120" s="48"/>
      <c r="F120" s="49"/>
      <c r="G120" s="49"/>
      <c r="H120" s="49"/>
      <c r="I120" s="49"/>
      <c r="J120" s="203"/>
    </row>
    <row r="121" spans="1:10" x14ac:dyDescent="0.25">
      <c r="A121" s="46"/>
      <c r="B121" s="203"/>
      <c r="C121" s="47"/>
      <c r="D121" s="48"/>
      <c r="E121" s="48"/>
      <c r="F121" s="49"/>
      <c r="G121" s="49"/>
      <c r="H121" s="49"/>
      <c r="I121" s="49"/>
      <c r="J121" s="203"/>
    </row>
    <row r="122" spans="1:10" x14ac:dyDescent="0.25">
      <c r="A122" s="46"/>
      <c r="B122" s="203"/>
      <c r="C122" s="47"/>
      <c r="D122" s="48"/>
      <c r="E122" s="48"/>
      <c r="F122" s="49"/>
      <c r="G122" s="49"/>
      <c r="H122" s="49"/>
      <c r="I122" s="49"/>
      <c r="J122" s="203"/>
    </row>
    <row r="123" spans="1:10" x14ac:dyDescent="0.25">
      <c r="A123" s="46"/>
      <c r="B123" s="203"/>
      <c r="C123" s="47"/>
      <c r="D123" s="48"/>
      <c r="E123" s="48"/>
      <c r="F123" s="49"/>
      <c r="G123" s="49"/>
      <c r="H123" s="49"/>
      <c r="I123" s="49"/>
      <c r="J123" s="203"/>
    </row>
    <row r="124" spans="1:10" x14ac:dyDescent="0.25">
      <c r="A124" s="46"/>
      <c r="B124" s="203"/>
      <c r="C124" s="47"/>
      <c r="D124" s="48"/>
      <c r="E124" s="48"/>
      <c r="F124" s="49"/>
      <c r="G124" s="49"/>
      <c r="H124" s="49"/>
      <c r="I124" s="49"/>
      <c r="J124" s="203"/>
    </row>
    <row r="125" spans="1:10" x14ac:dyDescent="0.25">
      <c r="A125" s="46"/>
      <c r="B125" s="203"/>
      <c r="C125" s="47"/>
      <c r="D125" s="48"/>
      <c r="E125" s="48"/>
      <c r="F125" s="49"/>
      <c r="G125" s="49"/>
      <c r="H125" s="49"/>
      <c r="I125" s="49"/>
      <c r="J125" s="203"/>
    </row>
  </sheetData>
  <mergeCells count="80">
    <mergeCell ref="K87:K88"/>
    <mergeCell ref="H85:H86"/>
    <mergeCell ref="H72:H73"/>
    <mergeCell ref="C62:C67"/>
    <mergeCell ref="H41:H42"/>
    <mergeCell ref="H79:H80"/>
    <mergeCell ref="H88:H89"/>
    <mergeCell ref="H75:H76"/>
    <mergeCell ref="H69:H70"/>
    <mergeCell ref="C69:C73"/>
    <mergeCell ref="H66:H67"/>
    <mergeCell ref="H1:I1"/>
    <mergeCell ref="H5:H7"/>
    <mergeCell ref="A2:I2"/>
    <mergeCell ref="A3:I3"/>
    <mergeCell ref="A5:A7"/>
    <mergeCell ref="B5:B7"/>
    <mergeCell ref="C5:C7"/>
    <mergeCell ref="D5:E5"/>
    <mergeCell ref="F5:G5"/>
    <mergeCell ref="I5:I7"/>
    <mergeCell ref="B9:I9"/>
    <mergeCell ref="C26:C27"/>
    <mergeCell ref="I19:I20"/>
    <mergeCell ref="H29:H30"/>
    <mergeCell ref="C29:C30"/>
    <mergeCell ref="I12:I13"/>
    <mergeCell ref="H12:H13"/>
    <mergeCell ref="H14:H15"/>
    <mergeCell ref="C16:C17"/>
    <mergeCell ref="B10:I10"/>
    <mergeCell ref="C18:C19"/>
    <mergeCell ref="C21:C22"/>
    <mergeCell ref="H26:H27"/>
    <mergeCell ref="C14:C15"/>
    <mergeCell ref="C12:C13"/>
    <mergeCell ref="H16:H17"/>
    <mergeCell ref="H31:H32"/>
    <mergeCell ref="C33:C34"/>
    <mergeCell ref="H33:H34"/>
    <mergeCell ref="N66:N68"/>
    <mergeCell ref="H47:H48"/>
    <mergeCell ref="C47:C51"/>
    <mergeCell ref="C36:C37"/>
    <mergeCell ref="H36:H37"/>
    <mergeCell ref="H38:H39"/>
    <mergeCell ref="C38:C39"/>
    <mergeCell ref="H57:H58"/>
    <mergeCell ref="H59:H60"/>
    <mergeCell ref="H62:H63"/>
    <mergeCell ref="C40:C42"/>
    <mergeCell ref="A115:C116"/>
    <mergeCell ref="H116:I116"/>
    <mergeCell ref="H77:H78"/>
    <mergeCell ref="C85:C86"/>
    <mergeCell ref="C88:C89"/>
    <mergeCell ref="C77:C78"/>
    <mergeCell ref="B97:I97"/>
    <mergeCell ref="H99:H100"/>
    <mergeCell ref="H101:H102"/>
    <mergeCell ref="H103:H104"/>
    <mergeCell ref="H109:H110"/>
    <mergeCell ref="H107:H108"/>
    <mergeCell ref="H91:H92"/>
    <mergeCell ref="H18:H19"/>
    <mergeCell ref="C107:C108"/>
    <mergeCell ref="B24:I24"/>
    <mergeCell ref="A49:B49"/>
    <mergeCell ref="B43:I43"/>
    <mergeCell ref="H64:H65"/>
    <mergeCell ref="C44:C45"/>
    <mergeCell ref="A46:B46"/>
    <mergeCell ref="A71:B71"/>
    <mergeCell ref="H53:H54"/>
    <mergeCell ref="C74:C76"/>
    <mergeCell ref="A52:B52"/>
    <mergeCell ref="H50:H51"/>
    <mergeCell ref="C59:C61"/>
    <mergeCell ref="C53:C54"/>
    <mergeCell ref="C57:C58"/>
  </mergeCells>
  <pageMargins left="0.70866141732283472" right="0.70866141732283472" top="0.74803149606299213" bottom="0.74803149606299213" header="0.31496062992125984" footer="0.31496062992125984"/>
  <pageSetup paperSize="9" scale="55" fitToWidth="0" fitToHeight="0" orientation="landscape" r:id="rId1"/>
  <rowBreaks count="10" manualBreakCount="10">
    <brk id="15" max="8" man="1"/>
    <brk id="20" max="8" man="1"/>
    <brk id="27" max="8" man="1"/>
    <brk id="32" max="8" man="1"/>
    <brk id="41" max="8" man="1"/>
    <brk id="51" max="8" man="1"/>
    <brk id="67" max="8" man="1"/>
    <brk id="78" max="8" man="1"/>
    <brk id="86" max="8" man="1"/>
    <brk id="9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таблица 8</vt:lpstr>
      <vt:lpstr>таблица 9</vt:lpstr>
      <vt:lpstr>таблица 10</vt:lpstr>
      <vt:lpstr>таблица 11</vt:lpstr>
      <vt:lpstr>'таблица 11'!_GoBack</vt:lpstr>
      <vt:lpstr>'таблица 11'!Область_печати</vt:lpstr>
      <vt:lpstr>'таблица 8'!Область_печати</vt:lpstr>
      <vt:lpstr>'таблица 9'!Область_печати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2021-03-29T06:57:53Z</dcterms:modified>
</cp:coreProperties>
</file>