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00" tabRatio="669" activeTab="0"/>
  </bookViews>
  <sheets>
    <sheet name="Прил. 1" sheetId="1" r:id="rId1"/>
    <sheet name="Прил. 2" sheetId="2" r:id="rId2"/>
    <sheet name="Прил. 5 УЭР(наш)" sheetId="3" state="hidden" r:id="rId3"/>
    <sheet name="Прил. 3" sheetId="4" r:id="rId4"/>
    <sheet name="Прил. 4" sheetId="5" r:id="rId5"/>
    <sheet name="Прил. 5" sheetId="6" r:id="rId6"/>
  </sheets>
  <definedNames>
    <definedName name="_xlnm.Print_Titles" localSheetId="0">'Прил. 1'!$9:$9</definedName>
    <definedName name="_xlnm.Print_Titles" localSheetId="1">'Прил. 2'!$8:$8</definedName>
    <definedName name="_xlnm.Print_Titles" localSheetId="3">'Прил. 3'!$10:$10</definedName>
    <definedName name="_xlnm.Print_Titles" localSheetId="4">'Прил. 4'!$10:$10</definedName>
    <definedName name="_xlnm.Print_Titles" localSheetId="5">'Прил. 5'!$11:$11</definedName>
    <definedName name="_xlnm.Print_Area" localSheetId="0">'Прил. 1'!$A$1:$I$36</definedName>
  </definedNames>
  <calcPr fullCalcOnLoad="1"/>
</workbook>
</file>

<file path=xl/sharedStrings.xml><?xml version="1.0" encoding="utf-8"?>
<sst xmlns="http://schemas.openxmlformats.org/spreadsheetml/2006/main" count="1315" uniqueCount="663">
  <si>
    <t>Количество определенных категорий граждан города-курорта Пятигорска, которым фактически предоставлена поддержка транспортного обслуживания</t>
  </si>
  <si>
    <t>Количество инвалидов-колясочников и инвалидов ВОВ, которым предоставлены транспортные услуги в «Социальном такси»</t>
  </si>
  <si>
    <t>Количество инвалидов по слуху, которым предоставлены услуги по сурдопереводу</t>
  </si>
  <si>
    <t>Предоставление не менее 280 инвалидам-колясочникам и инвалидам ВОВ транспортных услуг в «Социальном такси»</t>
  </si>
  <si>
    <t>Предоставление не менее 180 инвалидам по слуху услуг по сурдопереводу</t>
  </si>
  <si>
    <t>VIII. Подпрограмма «Доступная среда в городе-курорте Пятигорске» (подпрограмма 7)</t>
  </si>
  <si>
    <t>8.1.</t>
  </si>
  <si>
    <t>8.2.</t>
  </si>
  <si>
    <t>8.3.</t>
  </si>
  <si>
    <t>8.4.</t>
  </si>
  <si>
    <t>Программа, всего:</t>
  </si>
  <si>
    <t>1.</t>
  </si>
  <si>
    <t>средства бюджета города-курорта Пятигорска (далее – бюджет города)</t>
  </si>
  <si>
    <t>Ответственный исполнитель подпрограммы 8 - муниципальное учреждение «Управление социальной поддержки населения администрации города Пятигорска»</t>
  </si>
  <si>
    <t>6301</t>
  </si>
  <si>
    <t xml:space="preserve">Ответственный исполнитель подпрограммы - Администрация города Пятигорска.           </t>
  </si>
  <si>
    <t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Пятигорска"; Комитет физической культуры и спорта.</t>
  </si>
  <si>
    <t>Соисполнители подпрограммы - МУ "Управление культуры администрации города Пятигорска"</t>
  </si>
  <si>
    <t xml:space="preserve">реализации муниципальной программы «Модернизация экономики, развитие малого и среднего бизнеса, курорта и туризма, энергетики, промышленности и улучшение инвестиционного климата в городе-курорте Пятигорске на 2014-2019 годы» за счет средств бюджета города-курорта Пятигорска </t>
  </si>
  <si>
    <t>к муниципальной программе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 в городе-курорте Пятигорске на 2014-2019 годы»</t>
  </si>
  <si>
    <t>Подпрограмма «Энергосбережение и повышение энергетической эффективности города-курорта Пятигорска на 2014 – 2019 годы»</t>
  </si>
  <si>
    <t xml:space="preserve"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г. Пятигорска»»; МУ «Управление образования администрации г. Пятигорска»; МУ «Управление культуры администрации г. Пятигорска»; МУ «Комитет по физической культуре и спорту администрации г. Пятигорска»; МУ «Управление социальной поддержки населения администрации г. Пятигорска»; МУ «Управление общественной безопасности администрации г. Пятигорска».
</t>
  </si>
  <si>
    <t>Строительство санаторно-туристского комплекса"Пятигорск-Плаза"</t>
  </si>
  <si>
    <t>3.3.1.</t>
  </si>
  <si>
    <t>3.4.2.</t>
  </si>
  <si>
    <t>3.4.3.</t>
  </si>
  <si>
    <t>3.1.1.</t>
  </si>
  <si>
    <t>3.1.2.</t>
  </si>
  <si>
    <t>3.1.3.</t>
  </si>
  <si>
    <t>3.1.4.</t>
  </si>
  <si>
    <t>3.1.5.</t>
  </si>
  <si>
    <t>3.1.6.</t>
  </si>
  <si>
    <t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</t>
  </si>
  <si>
    <t>в том числе следующие основные мероприятия подпрограммы:</t>
  </si>
  <si>
    <t xml:space="preserve">проценты </t>
  </si>
  <si>
    <t>Количество проведенных социально-культурных мероприятий по реабилитации инвалидов, ветеранов и иных категорий граждан, нуждающихся в реабилитации</t>
  </si>
  <si>
    <t>Подпрограмма «Оказание адресной помощи отдельным категориям граждан по ремонту жилых помещений, расположенных на территории муниципального образования города-курорта Пятигорска» (подпрограмма 2)</t>
  </si>
  <si>
    <t>Доля граждан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Ленинграда»; вдов (вдовцов) погибших (умерших) участников и инвалидов Великой Отечественной войны; родителей погибших участников боевых действий, которым оказана адресная помощь по ремонту жилых помещений</t>
  </si>
  <si>
    <t>2.3.3.</t>
  </si>
  <si>
    <t>Оказание консультационной поддержки субъектам малого и среднего предпринимательства</t>
  </si>
  <si>
    <t>Оказание консультационной помощи субъектам малого и среднего предпринимательства по вопросам регулирования предпринимательской деятельности и видам государственной поддержки</t>
  </si>
  <si>
    <t>2.4.1.</t>
  </si>
  <si>
    <t>2.5.1.</t>
  </si>
  <si>
    <t>Поддержка субъектов малого и среднего предпринимательства в области ремесленной деятельности</t>
  </si>
  <si>
    <t>2.6.</t>
  </si>
  <si>
    <t>2.6.1.</t>
  </si>
  <si>
    <t>Организация и проведение выставки-конкурса сувенирной и иной продукции с символикой города</t>
  </si>
  <si>
    <t>Формирование положительного имиджа малого и среднего предпринимательства</t>
  </si>
  <si>
    <t>Организация и проведение выставок продукции и услуг, произведенных субъектами малого и среднего предпринимательства ("Пятигорск сегодня и завтра")</t>
  </si>
  <si>
    <t>Ответственный исполнитель подпрограммы - Администрация города Пятигорска</t>
  </si>
  <si>
    <t>Ответственный исполнитель подпрограммы - Администрация города Пятигорска
Соисполнители подпрограммы - Управление имущественных отношений администрации города Пятигорска</t>
  </si>
  <si>
    <t xml:space="preserve">Рекламно-информационная деятельность                                                          </t>
  </si>
  <si>
    <t>Разработка туристического паспорта города Пятигорска</t>
  </si>
  <si>
    <t>в том числе следующие основные мероприятия подпрограммы 4:</t>
  </si>
  <si>
    <t>в том числе следующие основные мероприятия подпрограммы 6:</t>
  </si>
  <si>
    <t>Предоставление государственной социальной помощи малоимущим семьям, малоимущим одиноко проживающим гражданам</t>
  </si>
  <si>
    <t>7624</t>
  </si>
  <si>
    <t>Выплата социального пособия на погребение</t>
  </si>
  <si>
    <t>7626</t>
  </si>
  <si>
    <t>Выплата ежегодного пособия на проезд учащимся (студентам)</t>
  </si>
  <si>
    <t>Предоставление мер социальной поддержки многодетным семьям</t>
  </si>
  <si>
    <t>7628</t>
  </si>
  <si>
    <t>Предоставление гражданам субсидий на оплату жилого помещения и коммунальных услуг</t>
  </si>
  <si>
    <t>7630</t>
  </si>
  <si>
    <t>Доля граждан из числа ветеранов (инвалидов) боевых действий, которым оказана адресная помощь по ремонту жилых помещений</t>
  </si>
  <si>
    <t>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 по результатам проведенных мероприятий и информации предоставленной общественными организациями по запросу ответственного исполнителя</t>
  </si>
  <si>
    <r>
      <t xml:space="preserve">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на основании договора о содержании койко-мест в социальной гостинице, заключаемого ежегодно                                                                                                     </t>
    </r>
    <r>
      <rPr>
        <sz val="14"/>
        <color indexed="9"/>
        <rFont val="Times New Roman"/>
        <family val="1"/>
      </rPr>
      <t>№ 195/13 от 27 декабря 2013 г.</t>
    </r>
  </si>
  <si>
    <t>VI. Подпрограмма «Социальная поддержка транспортного обслуживания отдельных категорий граждан на территории муниципального образования города-курорта Пятигорска» (подпрограмма 5)</t>
  </si>
  <si>
    <t>Доля участников боев за город Пятигорск и членов их семей, которым оказана адресная помощь, из общего числа участников боев за город Пятигорск и членов их семей, зарегистрированных в городе-курорте Пятигорске</t>
  </si>
  <si>
    <t>в том числе следующие основные мероприятия подпрограммы 8:</t>
  </si>
  <si>
    <t>2</t>
  </si>
  <si>
    <t>Осуществление отдельных государственных полномочий в области труда и социальной защиты отдельных категорий граждан</t>
  </si>
  <si>
    <t>4</t>
  </si>
  <si>
    <t>7621</t>
  </si>
  <si>
    <t>Порядок организации и проведения фестивалей художественного творчества детей-инвалидов в городе-курорте Пятигорске</t>
  </si>
  <si>
    <t>Порядок организации и проведения фестивалей художественного творчества инвалидов в городе-курорте Пятигорске</t>
  </si>
  <si>
    <t>Порядок распределения и расходования субсидий городским общественным организациям ветеранов и городским общественным организациям инвалидов</t>
  </si>
  <si>
    <t>Порядок обеспечения работы компьютерного класса для инвалидов, ветеранов и иных категорий граждан, нуждающихся в реабилитации</t>
  </si>
  <si>
    <t>IV. Подпрограмма «Социально-бытовое обслуживание населения города-курорта Пятигорска» (подпрограмма 4)</t>
  </si>
  <si>
    <t>Порядок содержания за счет средств бюджета города Пятигорска койко-мест в социальной гостинице для проживания на безвозмездной основе граждан, попавших в трудную жизненную ситуацию</t>
  </si>
  <si>
    <t>Предоставление права приобретения льготного месячного проездного билета для проезда в городском пассажирском автобусном транспорте отдельным категориям граждан</t>
  </si>
  <si>
    <t>Содержание койко-мест в социальной гостинице для проживания на безвозмездной основе граждан, попавших в трудную жизненную ситуацию</t>
  </si>
  <si>
    <t>об основных мерах правового регулирования в сфере реализации муниципальной программы города-курорта Пятигорска «Социальная поддержка граждан»</t>
  </si>
  <si>
    <t>Муниципальное учреждение «Управление социальной поддержки населения администрации города Пятигорска»</t>
  </si>
  <si>
    <t>Порядок оказания адресной помощи участникам подпрограммы</t>
  </si>
  <si>
    <t>Муниципальное учреждение «Управление архитектуры, строительства и жилищно-коммунального хозяйства администрации города Пятигорска»</t>
  </si>
  <si>
    <t>II квартал 2014 года</t>
  </si>
  <si>
    <t>Утверждение списков участников подпрограммы</t>
  </si>
  <si>
    <t>Наименование подпрограммы программы, основного мероприятия подпрограммы программы</t>
  </si>
  <si>
    <t>Ответственный исполнитель подпрограммы программы, основного мероприятия подпрограммы программы</t>
  </si>
  <si>
    <t>Срок</t>
  </si>
  <si>
    <t>Ожидаемый непосредственный результат основного мероприятия подпрограммы программы (краткое описание)</t>
  </si>
  <si>
    <t>Связь с целевыми индикаторами и показателями программы (подпрограммы программы)</t>
  </si>
  <si>
    <t>окончания реализации</t>
  </si>
  <si>
    <t>ПЕРЕЧЕНЬ</t>
  </si>
  <si>
    <t>основных мероприятий подпрограмм муниципальной программы города-курорта Пятигорска «Социальная поддержка граждан»</t>
  </si>
  <si>
    <t>Доля заслуженных работников народного хозяйства РФ, РСФСР (СССР), не являющихся получателями ежемесячных денежных выплат (ЕДВ) за счет средств федерального или краевого бюджетов, которым оказана адресная помощь, в общей численности заслуженных работников народного хозяйства РФ, РСФСР (СССР), обратившихся и имеющих право на ее получение</t>
  </si>
  <si>
    <t>IV. Подпрограмма «Реабилитация инвалидов, ветеранов и иных категорий граждан, нуждающихся в реабилитации, на территории муниципального образования города-курорта Пятигорска» (подпрограмма 3)</t>
  </si>
  <si>
    <t>V. Подпрограмма «Социально-бытовое обслуживание населения города-курорта Пятигорска» (подпрограмма 4)</t>
  </si>
  <si>
    <t>5.</t>
  </si>
  <si>
    <t>71</t>
  </si>
  <si>
    <t>Подпрограмма «Оказание адресной помощи отдельным категориям граждан города-курорта Пятигорска» (подпрограма 6)</t>
  </si>
  <si>
    <t>Организация работы Межведомственной комиссии по защите прав потребителей в г. Пятигорске</t>
  </si>
  <si>
    <t>Подготовка предложений и действующие и разрабатываемые нормативно-правовые акты Российской Федерации по вопросам защиты прав потребителей</t>
  </si>
  <si>
    <t>4.1.2.</t>
  </si>
  <si>
    <t>Создание и функционирование доступного банка данных судебных решений по потребительским спорам и правонарушениям, касающимся вопросов защиты прав потребителей</t>
  </si>
  <si>
    <t>4.1.3.</t>
  </si>
  <si>
    <t>Организация Клуба добросовестного бизнеса в г. Пятигорске</t>
  </si>
  <si>
    <t>4.1.4.</t>
  </si>
  <si>
    <t>Создание страницы на официальном сайте города-курорта Пятигорска по вопросам защиты прав потребителей</t>
  </si>
  <si>
    <t>Разработка и издание для потребителей информационно-справочных материалов (памяток) по вопросам защиты прав потребителей в различных сферах потребительского рынка</t>
  </si>
  <si>
    <t>4.2.1.</t>
  </si>
  <si>
    <t>4.2.2.</t>
  </si>
  <si>
    <t>Организация и проведение конференцией, совещаний, "круглых столов" по вопросам обеспечения защиты прав потребителей</t>
  </si>
  <si>
    <t>4.2.3.</t>
  </si>
  <si>
    <t>Освещение в средствах массовой информации вопросов защиты прав потребителей</t>
  </si>
  <si>
    <t>4.2.4.</t>
  </si>
  <si>
    <t>Создание и распространение социальной рекламы по вопросам защиты прав потребителей</t>
  </si>
  <si>
    <t>Проведение социологических опросов,касающихся защиты прав потребителей в сфере потребительского рынка, размещение информационных материалов по их результатам в средствах массовой информации</t>
  </si>
  <si>
    <t>4.2.5.</t>
  </si>
  <si>
    <t>4.2.6.</t>
  </si>
  <si>
    <t>Профилактика и пресечение правонарушений в сфере защиты прав потребителей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</si>
  <si>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</si>
  <si>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</si>
  <si>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</si>
  <si>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</si>
  <si>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</si>
  <si>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</si>
  <si>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</si>
  <si>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</si>
  <si>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</si>
  <si>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Развитие инфраструктуры и материальной базы</t>
  </si>
  <si>
    <t>3.3.</t>
  </si>
  <si>
    <t>Работа с Проектно-сметной документацией (корректировка, экспертиза) по проекту "Реконструкция благоустройство парка "Цветник"</t>
  </si>
  <si>
    <t>Реконструкция и благоустройство парка "Цветник"(софинансирование)</t>
  </si>
  <si>
    <t>Инвестиционные проекты</t>
  </si>
  <si>
    <t>3.4.</t>
  </si>
  <si>
    <t>Муниципальное учреждение «Управление архитектуры, стоительства и жилищно-коммунального хозяйства администрации города Пятигорска»</t>
  </si>
  <si>
    <t>Обеспечение мер социальной поддержки ветеранов труда и тружеников тыла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</si>
  <si>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</si>
  <si>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7632</t>
  </si>
  <si>
    <t>Ежемесячные денежные выплаты семьям погибших ветеранов боевых действий</t>
  </si>
  <si>
    <t>7633</t>
  </si>
  <si>
    <t>V. Подпрограмма «Социальная поддержка транспортного обслуживания отдельных категорий граждан на территории муниципального образования города-курорта Пятигорска» (подпрограмма 5)</t>
  </si>
  <si>
    <t>Порядок приобретения льготного месячного проездного билета отдельным категориям граждан для проезда в городском электрическом и городском пассажирском автобусном транспорте и компенсации из средств бюджета города Пятигорска выпадающих доходов транспортных предприятий, связанных с реализацией льготных месячных проездных билетов</t>
  </si>
  <si>
    <t>Порядок предоставления бесплатного проезда в городском электрическом и городском пассажирском автобусном транспорте города-курорта Пятигорска и компенсации из средств бюджета города-курорта Пятигорска выпадающих доходов транспортных предприятий, связанных с предоставлением бесплатного проезда</t>
  </si>
  <si>
    <t>VI. Подпрограмма «Оказание адресной помощи отдельным категориям граждан города-курорта Пятигорска» (подпрограмма 6)</t>
  </si>
  <si>
    <t>VII. Подпрограмма «Доступная среда в городе-курорте Пятигорске» (подпрограмма 7)</t>
  </si>
  <si>
    <t>ПРИЛОЖЕНИЕ 2</t>
  </si>
  <si>
    <t>№ 
п/п</t>
  </si>
  <si>
    <t>СВЕДЕНИЯ</t>
  </si>
  <si>
    <t>Вид нормативного правового акта</t>
  </si>
  <si>
    <t>Основные положения нормативного правого акта</t>
  </si>
  <si>
    <t>Ответственный исполнитель, соисполнитель программы, программы программы</t>
  </si>
  <si>
    <t>Ожидаемые сроки принятия нормативного правового акта</t>
  </si>
  <si>
    <t>3.3.32.</t>
  </si>
  <si>
    <t>Ежемесячное пособие на ребенка</t>
  </si>
  <si>
    <t>7627</t>
  </si>
  <si>
    <t>Оплата жилищно-коммунальных услуг отдельным категориям граждан</t>
  </si>
  <si>
    <t>5250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</si>
  <si>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</si>
  <si>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5280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</si>
  <si>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имеющих детей»</t>
  </si>
  <si>
    <t>5380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</si>
  <si>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</si>
  <si>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5270</t>
  </si>
  <si>
    <t>Призовой фонд конкурсов "Лучший туристический продукт", "Лучшая выставочная экспозиция"</t>
  </si>
  <si>
    <t>Издание путеводителя "Город-курорт Пятигорск", с описанием туристической инфраструктуры</t>
  </si>
  <si>
    <t>Информационное сопровождение организации и проведения событийных мероприятий</t>
  </si>
  <si>
    <t>Формирование перечня мероприятий "Календарь событий города Пятигорска"(ежегодно)</t>
  </si>
  <si>
    <t>Создание обновляемого курортно-туристского раздела на сайте города Пятигорска в Интернете</t>
  </si>
  <si>
    <t>Содействие организации инфотуров для журналистов СМИ из регионов РФ и Федерального центра</t>
  </si>
  <si>
    <t>Разработка и продвижение курортно-туристического продукта города Пятигорска</t>
  </si>
  <si>
    <t>Формирование реестра туристических маршрутов и объектов показа</t>
  </si>
  <si>
    <t>Разработка и организация специализированного историко-оздоровительного маршрута для людей с ограниченными физическими возможностями</t>
  </si>
  <si>
    <t>Привлечение национально-культурных автономий города к мероприятиям познавательного туризма:проведению фестивалей, концертов, выставок народного творчества</t>
  </si>
  <si>
    <t>Разработка и организация новых туристско-экскурсионных маршрутов</t>
  </si>
  <si>
    <t>Ежегодное проведение праздников:</t>
  </si>
  <si>
    <t>Открытие курортного сезона" в мае - июне</t>
  </si>
  <si>
    <t>Фестиваль экстремальных видов туризма</t>
  </si>
  <si>
    <t>Проведение конференции по вопросам развития туризма</t>
  </si>
  <si>
    <t>Презентация инвестиционных проектов в сфере туризма, курорта и туристических ресурсов города Пятигорска на выставках и инвестиционных форумах(изготовление макетов, участие, аренда оборудования)</t>
  </si>
  <si>
    <t>Организация и участие в выставках и конгрессных мероприятиях, проводимых по вопросам развития туризма на территории Российской Федерации</t>
  </si>
  <si>
    <t>III. Подпрограмма «Оказание адресной помощи отдельным категориям граждан по ремонту жилых помещений, расположенных на территории муниципального образования города-курорта Пятигорска» (подпрограмма 2)</t>
  </si>
  <si>
    <t>Ответственный исполнитель подпрограммы - Администрация города Пятигорска.</t>
  </si>
  <si>
    <t>Нормативно-правовое и организационное обеспечение</t>
  </si>
  <si>
    <t>Просвещение и информирование потребителей в сфере потребительского рынка</t>
  </si>
  <si>
    <t>4.1.1.</t>
  </si>
  <si>
    <t>Подпрограмма «Доступная среда в городе-курорте Пятигорске» (подпрограмма 7)</t>
  </si>
  <si>
    <t>Постановление администрации города Пятигорска</t>
  </si>
  <si>
    <t>Доля граждан из числа жителей города-курорта Пятигорска, которым предоставлены меры социального обеспечения в общей численности граждан, обратившихся и имеющих право на их получение</t>
  </si>
  <si>
    <t>Разработка и издание для юридических лиц и индивидуальных предпринимателей, работающих на потребительском рынке города Пятигорска, информационных материалов по соблюдению защиты прав потребителей в различных сферах деятельности</t>
  </si>
  <si>
    <t>4.3.1.</t>
  </si>
  <si>
    <t>4.3.2.</t>
  </si>
  <si>
    <t xml:space="preserve">Проведение независимых экспертиз и подготовка по их результатам информационных материалов: - для потребителей, контролирующих и правоохранительных органов о конкретных признаках некачественных товаров (работ, услуг) с размещением в средствах массовой информации; - для обращения в суды в защиту прав неопределенного круга  потребителей  </t>
  </si>
  <si>
    <t>Организация проведения сравнительных исследований видов продукции на соответствие потребительских свойств товаров (работ, услуг), заявленных продавцами (изготовителями, исполнителями)</t>
  </si>
  <si>
    <t>4.3.3.</t>
  </si>
  <si>
    <t>Оказание адресной помощи ко Дню Победы не менее 100% участников и инвалидов ВОВ;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</t>
  </si>
  <si>
    <t xml:space="preserve">Предоставление мер социальной поддержки не менее 100% реабилитированных лиц и лиц, признанных пострадавшими от политических репрессий, обратившихся и имеющих право на их получение </t>
  </si>
  <si>
    <t>Предоставление мер социальной поддержки не менее 100% ветеранов труда Ставропольского края, обратившихся и имеющих право на их получение</t>
  </si>
  <si>
    <t>Предоставление мер социальной поддержки не менее 100% малоимущим семьям, малоимущим одиноко проживающим гражданам, обратившихся и имеющих право на их получение</t>
  </si>
  <si>
    <t>Предоставление мер социальной поддержки не менее 100% учащихся (студентам) в части осуществления выплаты ежегодного пособия на проезд, обратившихся и имеющих право на их получение</t>
  </si>
  <si>
    <t xml:space="preserve">Предоставление мер социальной поддержки не менее 100% многодетных семей, обратившихся и имеющих право на их получение  </t>
  </si>
  <si>
    <t>Предоставление мер социальной поддержки не менее 100% граждан, в части выплаты субсидий на оплату жилого помещения и коммунальных услуг, обратившихся и имеющих право на их получение</t>
  </si>
  <si>
    <t xml:space="preserve">Предоставление мер социальной поддержки не менее 100% ветеранам труда и труженикам тыла, обратившихся и имеющих право на их получение  </t>
  </si>
  <si>
    <t xml:space="preserve">Предоставление мер социальной поддержки не менее 100% граждан, в части осуществления ежемесячной доплаты к пенсии гражданам, ставшим инвалидами при исполнении служебных обязанностей в районах боевых действий, обратившихся и имеющих право на их получение  </t>
  </si>
  <si>
    <t xml:space="preserve">Предоставление мер социальной поддержки не менее 100% семей погибших ветеранов боевых действий в части осуществления ежемесячных денежных выплат, обратившихся и имеющих право на их получение  </t>
  </si>
  <si>
    <t xml:space="preserve">Предоставление мер социальной поддержки не менее 100% граждан, в части осуществления ежемесячных денежных выплат, назначаемых в случае рождения третьего ребенка или последующих детей до достижения ребенком возраста трех лет, за счет средств краевого бюджета, обратившихся и имеющих право на их получение </t>
  </si>
  <si>
    <t xml:space="preserve">Предоставление мер социальной поддержки не менее 100% семей, имеющих детей, обратившихся и имеющих право на их получение  </t>
  </si>
  <si>
    <t xml:space="preserve">Предоставление мер социальной поддержки не менее 100% граждан, в части осуществления выплаты компенсации на оплату жилищно-коммунальных услуг, обратившихся и имеющих право на их получение </t>
  </si>
  <si>
    <t xml:space="preserve">Предоставление  мер социальной поддержки не менее 100% инвалидов, в части осуществления выплаты компенсаций страховых премий по договорам обязательного страхования гражданской ответственности владельцев транспортных средств, обратившихся и имеющих право на их получение </t>
  </si>
  <si>
    <t xml:space="preserve">Предоставление мер социальной поддержки не менее 100% семей, имеющих детей, обратившихся и имеющих право на их получение </t>
  </si>
  <si>
    <t>Предоставление мер социальной поддержки не менее 100% заслуженных работников народного хозяйства РФ, РСФСР (СССР), не являющихся получателями ежемесячных денежных выплат (ЕДВ) за счет средств федерального или краевого бюджетов, обратившихся и имеющих на нее право</t>
  </si>
  <si>
    <t>Предоставление мер социальной поддержки не менее 100% участников боев за город Пятигорск и членов их семей, обратившихся и имеющих на нее право</t>
  </si>
  <si>
    <t xml:space="preserve">Предоставление мер социальной поддержки не менее 100% пенсионерам, достигшим возраста 80 лет и старше; супругу (супруге) погибшего (умершего) инвалида и участника Великой Отечественной войны; участникам боев за город Пятигорск и членам их семей (вдова (вдовец) умершего, одинокие дети, другие члены семьи, являющиеся инвалидами  I и II  группы), обратившихся и имеющих на нее право </t>
  </si>
  <si>
    <t>Проведение энергетического аудита и мероприятий по паспортизации зданий, строений,сооружений</t>
  </si>
  <si>
    <t>Организационные мероприятия по энергосбережению и повышению энергетической эффективности</t>
  </si>
  <si>
    <t>5.1.1.</t>
  </si>
  <si>
    <t>Осуществление оценки аварийности и потерь в тепловых, электрических и водопроводных сетях</t>
  </si>
  <si>
    <t>5.1.2.</t>
  </si>
  <si>
    <t>Разработка и внедрение формы мониторинга потребления теплоэнергетических ресурсов</t>
  </si>
  <si>
    <t>Подпрограмма «Реабилитация инвалидов, ветеранов и иных категорий граждан нуждающихся в реабилитации, на территории муниципального образования города-курорта Пятигорска» (подпрограмма 3)</t>
  </si>
  <si>
    <t>Подпрограмма «Социально-бытовое обслуживание населения города-курорта Пятигорска» (подпрограмма 4)</t>
  </si>
  <si>
    <t>Подпрограмма «Социальная поддержка транспортного обслуживания отдельных категорий граждан на территории муниципального образования города-курорта Пятигорска» (подпрограма 5)</t>
  </si>
  <si>
    <t>Проведение ремонта жилых помещений ветеранов (инвалидов) боевых действий, постоянно проживающих на территории муниципального образования города-курорта Пятигорска</t>
  </si>
  <si>
    <t>Внедрение частотно-регулируемых приводов на системах теплоснабжения котельных(установка преобразователей частоты на дымососах и вентиляторах котлов) ул.Московская, 65, ул.295 Стрелковой дивизии, ул.Пестова, 36, ул. К.Хетагурова, 9, Адмиральского, 4 в количестве 19 шт.</t>
  </si>
  <si>
    <t>Замена котельного и насосного оборудования в котельных (по просп. Советской Армии, 134; ул.Советская, 164; ул.Батарейная, 42; ул.50 лет ВЛКСМ, 48;ул. Дзержинского,12; ул. Власова,37; ул. Егоршина,5)</t>
  </si>
  <si>
    <t>Установка преобразователей частоты тока серии АП4</t>
  </si>
  <si>
    <t>Установка устройства пуска асинхронного двигателя серии УПП</t>
  </si>
  <si>
    <t>Замена диаэратора на пластинчатый пароводяной теплообменник</t>
  </si>
  <si>
    <t>Замена ламп накаливания на МГГ и НПВД</t>
  </si>
  <si>
    <t>Подпрограмма «Реабилитация инвалидов, ветеранов и иных категорий граждан нуждающихся в реабилитации, на территории муниципального образования города-курорта Пятигорска» (подпрограмма 3), всего</t>
  </si>
  <si>
    <t>в том числе следующие основные мероприятия подпрограммы 3:</t>
  </si>
  <si>
    <t>Подпрограмма «Социально-бытовое обслуживание населения города-курорта Пятигорска» (подпрограмма 4), всего</t>
  </si>
  <si>
    <t>в том числе следующие основные мероприятия подпрограммы 5:</t>
  </si>
  <si>
    <t>Предоставление права приобретения льготного месячного проездного билета для проезда в городском электрическом транспорте отдельным категориям граждан</t>
  </si>
  <si>
    <t>Предоставление права бесплатного проезда в городском электрическом транспорте участникам боев за город Пятигорск и членам их семей (вдовам (вдовцам) умершего, одиноким детям, другим членам семьи, которые являются инвалидами I и II группы); участникам (инвалидам) Великой Отечественной войны; 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лицам, награжденным знаком «Жителю блокадного Ленинграда»</t>
  </si>
  <si>
    <t>Ответственный исполнитель Программы - Администрация города Пятигорска.</t>
  </si>
  <si>
    <t>Подпрограмма «Обеспечение реализации программы и общепрограммные мероприятия на 2014-2019 годы»</t>
  </si>
  <si>
    <t>Обеспечение деятельности по реализации Программы</t>
  </si>
  <si>
    <t>3.2.5.1.</t>
  </si>
  <si>
    <t>3.2.5.2.</t>
  </si>
  <si>
    <t>Строительство туристско-рекреационного комплекса "Новопятигорское озеро"</t>
  </si>
  <si>
    <t>По мере формирования полного пакета документов</t>
  </si>
  <si>
    <t>II. Подпрограмма «Оказание адресной помощи отдельным категориям граждан по ремонту жилых помещений, расположенных на территории муниципального образования города-курорта Пятигорска» (подпрограмма 2)</t>
  </si>
  <si>
    <t>Выявление бесхозяйных сетей,постановка на хозяйственный учет и организация порядка управления(эксплуатации)</t>
  </si>
  <si>
    <t>5.1.3.</t>
  </si>
  <si>
    <t>5.1.4.</t>
  </si>
  <si>
    <t>Обеспечение заключения энергосервисных договоров, направленных на энергосбережение,повышение энергетической эффективности</t>
  </si>
  <si>
    <t>5.1.5.</t>
  </si>
  <si>
    <t>Технические и технологические мероприятия</t>
  </si>
  <si>
    <t>Установка приборов учета для мест общего пользования в многоквартирных домах (35 шт.)</t>
  </si>
  <si>
    <t>Монтаж новых и замена старых индукционных счетчиков на электронные на границах электрических сетей (27 шт.)</t>
  </si>
  <si>
    <t>Замена кабельных линий 6 - 10 кВ на новые с кабелем из сшитого полиэтилена (1,85 км)</t>
  </si>
  <si>
    <t>Модернизация и реконструкция систем уличного освещения с установкой энергоэффективных газоразрядных и светодиодных источников света (светильников) и систем управления освещением</t>
  </si>
  <si>
    <t>5.2.1.</t>
  </si>
  <si>
    <t>5.2.2.</t>
  </si>
  <si>
    <t>5.2.3.</t>
  </si>
  <si>
    <t>5.2.4.</t>
  </si>
  <si>
    <t>Внедрение автоматизированной системы диспетчерского контроля и управления уличным освещением (АСДКУ УО)</t>
  </si>
  <si>
    <t>5.2.5.</t>
  </si>
  <si>
    <t>Монтаж новых и замена силовых трансформаторов с истекшим сроком эксплуатации на энергосберегающие серии ТМГ-12 (14 шт.)</t>
  </si>
  <si>
    <t>Строительство подстанции 35/6 кВ "Скачки - III"</t>
  </si>
  <si>
    <t>Реконструкция системы отопления и горячего водоснабжения комплекса административных зданий базы "Дунаевского"</t>
  </si>
  <si>
    <t>Модернизация системы освещения помещений зданий бюджетных организаций с заменой ламп накаливания на энергосберегающие</t>
  </si>
  <si>
    <t>Замена ламп накаливания на энергосберегающие лампы в МКД</t>
  </si>
  <si>
    <t>Замена изношенных участков сетей водоснабжения</t>
  </si>
  <si>
    <t>Ремонт насосного оборудования и водопроводно-канализационных сооружений</t>
  </si>
  <si>
    <t>Замена изношенных сетей теплоснабжения и водоснабжения</t>
  </si>
  <si>
    <t>Мероприятия по переходу на отпуск коммунальных ресурсов потребителям в соответствии с показаниями коллективных(общедомовых)приборов учета</t>
  </si>
  <si>
    <t>Установка приборов учета в бюджетных учреждениях</t>
  </si>
  <si>
    <t>6.</t>
  </si>
  <si>
    <t>Проведение мероприятий, посвященных Дню инвалида</t>
  </si>
  <si>
    <t>6.2.</t>
  </si>
  <si>
    <t>Проведение фестиваля художественного творчества детей-инвалидов, в том числе приобретение призов участникам, и обеспечение участия детей-инвалидов в краевых мероприятиях</t>
  </si>
  <si>
    <t>6.3.</t>
  </si>
  <si>
    <t>Ответственный исполнитель подпрограммы 3 - муниципальное учреждение «Управление социальной поддержки населения администрации города Пятигорска»</t>
  </si>
  <si>
    <t>Проведение фестиваля художественного творчества инвалидов, в том числе приобретение призов участникам, и обеспечение участия инвалидов в краевых мероприятиях</t>
  </si>
  <si>
    <t>6.4.</t>
  </si>
  <si>
    <t>Субсидии городским общественным организациям ветеранов</t>
  </si>
  <si>
    <t>Субсидии городским общественным организациям инвалидов</t>
  </si>
  <si>
    <t>Обеспечение работы компьютерного класса для инвалидов, ветеранов и иных категорий граждан, нуждающихся в реабилитации</t>
  </si>
  <si>
    <t>7.</t>
  </si>
  <si>
    <t>8.</t>
  </si>
  <si>
    <t>7625</t>
  </si>
  <si>
    <t>7631</t>
  </si>
  <si>
    <t>Ответственный исполнитель подпрограммы 4 - муниципальное учреждение «Управление социальной поддержки населения администрации города Пятигорска»</t>
  </si>
  <si>
    <t>Подпрограмма «Социальное обеспечение граждан города-курорта Пятигорска» (подпрограмма 1), всего</t>
  </si>
  <si>
    <t>в том числе следующие основные мероприятия подпрограммы 1:</t>
  </si>
  <si>
    <t>Подпрограмма «Оказание адресной помощи отдельным категориям граждан по ремонту жилых помещений, расположенных на территории муниципального образования города-курорта Пятигорска» (подпрограмма 2), всего</t>
  </si>
  <si>
    <t>в том числе следующие основные мероприятия подпрограммы 2:</t>
  </si>
  <si>
    <t>федеральный бюджет</t>
  </si>
  <si>
    <t>краевой бюджет</t>
  </si>
  <si>
    <t>Мероприятия по созданию информационной системы в области энергосбережения и повышения энергетической эффективности</t>
  </si>
  <si>
    <t>5.2.6.</t>
  </si>
  <si>
    <t>5.2.7.</t>
  </si>
  <si>
    <t>5.2.8.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</si>
  <si>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</si>
  <si>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</si>
  <si>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</si>
  <si>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</si>
  <si>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</si>
  <si>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</si>
  <si>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</si>
  <si>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</si>
  <si>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</si>
  <si>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5.2.18.</t>
  </si>
  <si>
    <t>5.2.19.</t>
  </si>
  <si>
    <t>5.2.20.</t>
  </si>
  <si>
    <t>5.2.21.</t>
  </si>
  <si>
    <t>5.2.22.</t>
  </si>
  <si>
    <t>5.2.23.</t>
  </si>
  <si>
    <t>5.2.24.</t>
  </si>
  <si>
    <t>5.2.25.</t>
  </si>
  <si>
    <t>5.2.26.</t>
  </si>
  <si>
    <t>5.2.27.</t>
  </si>
  <si>
    <t>5.3.1.</t>
  </si>
  <si>
    <t>5.3.2.</t>
  </si>
  <si>
    <t>5.3.3.</t>
  </si>
  <si>
    <r>
      <t xml:space="preserve">Ответственный исполнитель подпрограммы - Администрация города Пятигорска.
Соисполнители подпрограммы - </t>
    </r>
    <r>
      <rPr>
        <sz val="12"/>
        <rFont val="Times New Roman"/>
        <family val="1"/>
      </rPr>
      <t>Комитет физической культуры и спорта</t>
    </r>
  </si>
  <si>
    <t>Ответственный исполнитель подпрограммы - Администрация города Пятигорска.
МУ«Управление капитального строительства администрации г.Пятигорска»</t>
  </si>
  <si>
    <t>в т.ч. предусмотренные:</t>
  </si>
  <si>
    <t>бюджет города</t>
  </si>
  <si>
    <t>Всего</t>
  </si>
  <si>
    <t>Соисполнители подпрограммы - МУ "Управление городского хозяйства", МУ "Управление имущественных отношений", предприятия коммунального комплекса</t>
  </si>
  <si>
    <t>Ответственный исполнитель подпрограммы - Администрация города Пятигорска.
Соисполнители подпрограммы - Управление имущественных отношений администрации города Пятигорска</t>
  </si>
  <si>
    <t xml:space="preserve">Ответственный исполнитель подпрограммы - Администрация города Пятигорска.
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</si>
  <si>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 мая 1995 года № 81-ФЗ «О государственных пособиях гражданам, имеющих детей»</t>
  </si>
  <si>
    <t>Содержание 2 койко-мест в социальной гостинице для проживания на безвозмездной основе граждан, попавших в трудную жизненную ситуацию</t>
  </si>
  <si>
    <t>Ежемесячная денежная выплата участникам боев за город Пятигорск и членам их семей (вдова (вдовец) умершего, одинокие дети, другие члены семьи, являющиеся инвалидами I и II групп)</t>
  </si>
  <si>
    <t>Ежемесячная денежная выплата пенсионерам, достигшим возраста 80 лет и старше; супругу (супруге) погибшего (умершего) инвалида и участника Великой Отечественной войны; участникам боев за город Пятигорск и членам их семей (вдова (вдовец) умершего, одинокие дети, другие члены семьи, являющиеся инвалидами  I и II  группы)</t>
  </si>
  <si>
    <t>№             п/п</t>
  </si>
  <si>
    <t>начала реализации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</si>
  <si>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</si>
  <si>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</si>
  <si>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</si>
  <si>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</si>
  <si>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</si>
  <si>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</si>
  <si>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</si>
  <si>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</si>
  <si>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</si>
  <si>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</si>
  <si>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</si>
  <si>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</si>
  <si>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</si>
  <si>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</si>
  <si>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</si>
  <si>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</si>
  <si>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</si>
  <si>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</si>
  <si>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4.1</t>
  </si>
  <si>
    <t>4.2</t>
  </si>
  <si>
    <t>4.3</t>
  </si>
  <si>
    <t>4.4</t>
  </si>
  <si>
    <t>4.5</t>
  </si>
  <si>
    <t>4.6</t>
  </si>
  <si>
    <t>5.1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</si>
  <si>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</si>
  <si>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</si>
  <si>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</si>
  <si>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</si>
  <si>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</si>
  <si>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</si>
  <si>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</si>
  <si>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</si>
  <si>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</si>
  <si>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</si>
  <si>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VIII. Подпрограмма «Доступная среда в городе-курорте Пятигорске» муниципальной программы города-курорта Пятигорска «Социальная поддержка граждан» (подпрограмма - 7)</t>
  </si>
  <si>
    <t>III. Подпрограмма «Оказание адресной помощи отдельным категориям граждан по ремонту жилых помещений, расположенных на территории муниципального образования города-курорта Пятигорска» муниципальной программы города-курорта Пятигорска «Социальная поддержка граждан» (подпрограмма - 2)</t>
  </si>
  <si>
    <t>IV. Подпрограмма «Реабилитация инвалидов, ветеранов и иных категорий граждан нуждающихся в реабилитации, на территории муниципального образования города-курорта Пятигорска» муниципальной программы города-курорта Пятигорска «Социальная поддержка граждан» (подпрограмма - 3)</t>
  </si>
  <si>
    <t>V. Подпрограмма «Социально-бытовое обслуживание населения города-курорта Пятигорска» муниципальной программы города-курорта Пятигорска «Социальная поддержка граждан» (подпрограмма - 4)</t>
  </si>
  <si>
    <t>VI. Подпрограмма «Социальная поддержка транспортного обслуживания отдельных категорий граждан на территории муниципального образования города-курорта Пятигорска» муниципальной программы города-курорта Пятигорска «Социальная поддержка граждан» (подпрограмма - 5)</t>
  </si>
  <si>
    <t>VII. Подпрограмма «Оказание адресной помощи отдельным категориям граждан города-курорта Пятигорска» муниципальной программы города-курорта Пятигорска «Социальная поддержка граждан» (подпрограмма - 6)</t>
  </si>
  <si>
    <t>Администрация города Пятигорска</t>
  </si>
  <si>
    <t>Индикатор № 2.1. в таблице ПРИЛОЖЕНИЯ 1 к муниципальной программе города-курорта Пятигорска «Социальная поддержка граждан»</t>
  </si>
  <si>
    <t>Индикатор № 3.1. в таблице ПРИЛОЖЕНИЯ 1 к муниципальной программе города-курорта Пятигорска «Социальная поддержка граждан»</t>
  </si>
  <si>
    <t>Индикатор № 3.2. в таблице ПРИЛОЖЕНИЯ 1 к муниципальной программе города-курорта Пятигорска «Социальная поддержка граждан»</t>
  </si>
  <si>
    <t>Индикатор № 4.1. в таблице ПРИЛОЖЕНИЯ 1 к муниципальной программе города-курорта Пятигорска «Социальная поддержка граждан»</t>
  </si>
  <si>
    <t>Индикатор № 4.2. в таблице ПРИЛОЖЕНИЯ 1 к муниципальной программе города-курорта Пятигорска «Социальная поддержка граждан»</t>
  </si>
  <si>
    <t>Индикатор № 5.1. в таблице ПРИЛОЖЕНИЯ 1 к муниципальной программе города-курорта Пятигорска «Социальная поддержка граждан»</t>
  </si>
  <si>
    <t>Индикатор № 6.1. в таблице ПРИЛОЖЕНИЯ 1 к муниципальной программе города-курорта Пятигорска «Социальная поддержка граждан»</t>
  </si>
  <si>
    <t>Индикатор № 7.1. в таблице ПРИЛОЖЕНИЯ 1 к муниципальной программе города-курорта Пятигорска «Социальная поддержка граждан»</t>
  </si>
  <si>
    <t>Индикатор № 7.2. в таблице ПРИЛОЖЕНИЯ 1 к муниципальной программе города-курорта Пятигорска «Социальная поддержка граждан»</t>
  </si>
  <si>
    <t>Индикатор № 7.3. в таблице ПРИЛОЖЕНИЯ 1 к муниципальной программе города-курорта Пятигорска «Социальная поддержка граждан»</t>
  </si>
  <si>
    <t>Индикатор № 8.1. в таблице ПРИЛОЖЕНИЯ 1 к муниципальной программе города-курорта Пятигорска «Социальная поддержка граждан»</t>
  </si>
  <si>
    <t>Индикатор № 8.2. в таблице ПРИЛОЖЕНИЯ 1 к муниципальной программе города-курорта Пятигорска «Социальная поддержка граждан»</t>
  </si>
  <si>
    <t>Индикатор № 8.3. в таблице ПРИЛОЖЕНИЯ 1 к муниципальной программе города-курорта Пятигорска «Социальная поддержка граждан»</t>
  </si>
  <si>
    <t>Утверждение органами местного самоуправления города-курорта Пятигорска перечня муниципального имущества, свободного от прав третьих лиц (за ключением имущественных прав субъектов малого и среднего предпринимательства)</t>
  </si>
  <si>
    <t>Развитие системы информационной поддержки субъектов малого и среднего предпринимательства</t>
  </si>
  <si>
    <t>2.2.1.</t>
  </si>
  <si>
    <t xml:space="preserve">Подготовка и размещение информации, касающейся развития малого и среднего предпринимательства, на сайте города.   </t>
  </si>
  <si>
    <t>Информирование субъектов малого и среднего предпринимательства о возможности участия в семинарах,конференциях и иных мероприятиях, проводимых в регионе и за его пределами (посредством СМИ, факсов, электронной почты и др.)</t>
  </si>
  <si>
    <t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 (один раз в квартал)</t>
  </si>
  <si>
    <t>2.3.1.</t>
  </si>
  <si>
    <t>2.3.2.</t>
  </si>
  <si>
    <t>реализации муниципальной программы города-курорта Пятигорска «Социальная поддержка граждан»</t>
  </si>
  <si>
    <t>Осуществление ко Дню Победы единовременной денежной выплаты в размере 2 000 рублей участникам и инвалидам ВОВ;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войны; лицам, награжденным знаком «Жителю блокадного Ленинграда» в порядке, установленном администрацией города Пятигорска</t>
  </si>
  <si>
    <t>50</t>
  </si>
  <si>
    <t>5</t>
  </si>
  <si>
    <t>8615</t>
  </si>
  <si>
    <t>4.</t>
  </si>
  <si>
    <t>Обеспечение мер социальной поддержки ветеранов труда Ставропольского края</t>
  </si>
  <si>
    <t>0</t>
  </si>
  <si>
    <t>7622</t>
  </si>
  <si>
    <t>Обеспечение мер социальной поддержки реабилитированных лиц и лиц, признанных пострадавшими от политических репрессий</t>
  </si>
  <si>
    <t>7623</t>
  </si>
  <si>
    <t>РЕСУРСНОЕ ОБЕСПЕЧЕНИЕ И ПРОГНОЗНАЯ (СПРАВОЧНАЯ) ОЦЕНКА</t>
  </si>
  <si>
    <t>Организация и проведение мероприятий посвященных праздничным и социальнозначимым Дням и памятным датам</t>
  </si>
  <si>
    <t>ПРИЛОЖЕНИЕ 1</t>
  </si>
  <si>
    <t>Сведения</t>
  </si>
  <si>
    <t>о целевых индикаторах и показателях муниципальной программы города-курорта Пятигорска, подпрограмм программы и их значениях</t>
  </si>
  <si>
    <t>№ п/п</t>
  </si>
  <si>
    <t>Наименование целевого индикатора и показателя программы, подпрограммы программы</t>
  </si>
  <si>
    <t>Единица       измерения</t>
  </si>
  <si>
    <t>Источник информации (методика расчета)*</t>
  </si>
  <si>
    <t>№</t>
  </si>
  <si>
    <t>Наименование программы, подпрограммы, основного мероприятия подпрограммы программы</t>
  </si>
  <si>
    <t>Целевая статья расходов</t>
  </si>
  <si>
    <t>Ответственный исполнитель, соисполнитель программы, подпрограммы программы</t>
  </si>
  <si>
    <t>Расходы по годам (тыс. руб.)</t>
  </si>
  <si>
    <t>в том числе:</t>
  </si>
  <si>
    <t>Программа</t>
  </si>
  <si>
    <t>Подпрограмма</t>
  </si>
  <si>
    <t>Направление расходов</t>
  </si>
  <si>
    <t>2014 г.</t>
  </si>
  <si>
    <t>2015 г.</t>
  </si>
  <si>
    <t>2016 г.</t>
  </si>
  <si>
    <t>РЕСУРСНОЕ ОБЕСПЕЧЕНИЕ</t>
  </si>
  <si>
    <t>ПРИЛОЖЕНИЕ 5</t>
  </si>
  <si>
    <t>расходов федерального бюджета, бюджета Ставропольского края, бюджета города-курорта Пятигорска, иных источников финансирования</t>
  </si>
  <si>
    <t>Прогнозная (справочная) оценка расходов по годам (тыс. руб.)</t>
  </si>
  <si>
    <t>Программа всего</t>
  </si>
  <si>
    <t>Подпрограмма «Защита прав потребителей в городе-курорте Пятигорске на 2014  год»</t>
  </si>
  <si>
    <t>2.1.</t>
  </si>
  <si>
    <t>2.2.</t>
  </si>
  <si>
    <t>2.3.</t>
  </si>
  <si>
    <t>2.4.</t>
  </si>
  <si>
    <t>2.5.</t>
  </si>
  <si>
    <t>ед.</t>
  </si>
  <si>
    <t>3.1.</t>
  </si>
  <si>
    <t>3.2.</t>
  </si>
  <si>
    <t>5.1.</t>
  </si>
  <si>
    <t>5.2.</t>
  </si>
  <si>
    <t>5.3.</t>
  </si>
  <si>
    <t>4.1.</t>
  </si>
  <si>
    <t>4.2.</t>
  </si>
  <si>
    <t>4.3.</t>
  </si>
  <si>
    <t>6.1.</t>
  </si>
  <si>
    <t>Анализ экономического состояния малого бизнеса в городе и разработка нормативно-правовых актов муниципального образования города Пятигорска, регулирующих предпринимательскую деятельность, а также предложений по совершенствованию государственной поддержки предпринимательства.</t>
  </si>
  <si>
    <t xml:space="preserve">Организация совместной деятельности координационного совета и администрации города Пятигорска по развитию предпринимательской деятельности.       </t>
  </si>
  <si>
    <t>Совершенствование деятельности органов местного самоуправления города Пятигорска по поддержке и развитию малого и среднего предпринимательства</t>
  </si>
  <si>
    <t>2.1.1.</t>
  </si>
  <si>
    <t>2.1.2.</t>
  </si>
  <si>
    <t>Имущественная поддержка субъектов малого и среднего предпринимательства</t>
  </si>
  <si>
    <t>Порядок осуществления ежемесячной денежной выплаты отдельным категориям граждан</t>
  </si>
  <si>
    <t>Порядок субсидирования пассажирского автомобильного транспорта, осуществляющего перевозку инвалидов-колясочников и инвалидов Великой Отечественной войны в «Социальном такси»</t>
  </si>
  <si>
    <t>Протокол  заседания комиссии по рассмотрению заявок на предоставление субсидии по возмещению затрат, связанных с перевозкой инвалидов-колясочников и инвалидов Великой Отечественной войны в «Социальном такси»</t>
  </si>
  <si>
    <t>Ежеквартально каждого года реализации программы</t>
  </si>
  <si>
    <t>ПРИЛОЖЕНИЕ 3</t>
  </si>
  <si>
    <t>единица</t>
  </si>
  <si>
    <t>проценты</t>
  </si>
  <si>
    <t>Реализация мер по предотвращению ввоза на территорию г. Пятигорска продукции животноводства, опасной для жизни и здоровья</t>
  </si>
  <si>
    <t>4.3.4.</t>
  </si>
  <si>
    <t>VII. Подпрограмма «Оказание адресной помощи отдельным категориям граждан города-курорта Пятигорска» (подпрограмма 6)</t>
  </si>
  <si>
    <t>Проведение комплекса мероприятий по предотвращению производства и реализации на территории города Пятигорска некачественных и опасных товаров (работ, услуг)</t>
  </si>
  <si>
    <t>4.3.5.</t>
  </si>
  <si>
    <t>Содействие развитию системы добровольной сертификации в целях повышения качества и конкурентоспособности товаров (работ, услуг)предприятий г.Пятигорска</t>
  </si>
  <si>
    <t>4.3.6.</t>
  </si>
  <si>
    <t>4.4.</t>
  </si>
  <si>
    <t>Кадровое обеспечение защиты прав потребителей</t>
  </si>
  <si>
    <t>Организация и проведение семинаров для руководителей и специалистов хозяйствующих субъектов,осуществляющих деятельность в различных сферах потребительского рынка</t>
  </si>
  <si>
    <t>Организация просветительных мероприятий (открытых уроков, семинаров,круглых столов) среди учащихся и студентов учебных заведений об основах потребительских</t>
  </si>
  <si>
    <t>4.4.1.</t>
  </si>
  <si>
    <t>4.4.2.</t>
  </si>
  <si>
    <t>Соисполнители подпрограммы - Пятигорская торгово-промышленная палата</t>
  </si>
  <si>
    <t>Источники ресурсного обеспечения по ответственному исполнителю, соисполнителю программы, подпрограммы программы, основному мероприятию подпрограммы программы</t>
  </si>
  <si>
    <t>Ежемесячная денежная выплата заслуженным работникам народного хозяйства РФ, РСФСР (СССР), не являющимся получателями ежемесячных денежных выплат (ЕДВ) за счет средств федерального или краевого бюджетов</t>
  </si>
  <si>
    <t>Организация и проведение мероприятий посвященных праздничным и социально значимым дням и памятным датам</t>
  </si>
  <si>
    <t>Обеспечение содержания в надлежащем состоянии не менее 2 койко-мест в социальной гостинице для проживания на безвозмездной основе граждан, попавших в трудную жизненную ситуацию</t>
  </si>
  <si>
    <t>Проведение не менее 1 мероприятия, посвященного Дню инвалида, по социально-культурной реабилитации инвалидов</t>
  </si>
  <si>
    <t>Проведение не менее 1 мероприятия по социально-культурной реабилитации детей-инвалидов</t>
  </si>
  <si>
    <t>Проведение не менее 1 мероприятия по социально-культурной реабилитации инвалидов</t>
  </si>
  <si>
    <t>Проведение не менее 1 мероприятия по социально-культурной реабилитации ветеранов</t>
  </si>
  <si>
    <r>
      <t xml:space="preserve"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Пятигорска", МУ «Управление архитектуры, строительства и жилищно-коммунального хозяйства администрации г. Пятигорска», </t>
    </r>
    <r>
      <rPr>
        <sz val="12"/>
        <rFont val="Times New Roman"/>
        <family val="1"/>
      </rPr>
      <t>Комитет физической культуры и спорта.</t>
    </r>
    <r>
      <rPr>
        <sz val="12"/>
        <color indexed="8"/>
        <rFont val="Times New Roman"/>
        <family val="1"/>
      </rPr>
      <t xml:space="preserve">
</t>
    </r>
  </si>
  <si>
    <t>Соисполнители подпрограммы - МУ «Управление архитектуры, строительства и жилищно-коммунального хозяйства администрации г. Пятигорска»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</si>
  <si>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</t>
  </si>
  <si>
    <t>Обеспечение содержания койко-мест в надлежащем состоянии  в социальной гостинице для проживания на безвозмездной основе граждан, попавших в трудную жизненную ситуацию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</si>
  <si>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Пятигорска».</t>
  </si>
  <si>
    <r>
      <t xml:space="preserve">Ответственный исполнитель подпрограммы - Администрация города Пятигорска.
Соисполнители подпрограммы - </t>
    </r>
    <r>
      <rPr>
        <sz val="12"/>
        <rFont val="Times New Roman"/>
        <family val="1"/>
      </rPr>
      <t>МУ «Управление архитектуры, строительства и жилищно-коммунального хозяйства администрации г. Пятигорска»;</t>
    </r>
    <r>
      <rPr>
        <sz val="12"/>
        <color indexed="8"/>
        <rFont val="Times New Roman"/>
        <family val="1"/>
      </rPr>
      <t xml:space="preserve"> МУ "Управление имущественных отношений"</t>
    </r>
  </si>
  <si>
    <t>Соисполнители подпрограммы - МУ «Управление архитектуры, строительства и жилищно-коммунального хозяйства администрации г. Пятигорска»;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</si>
  <si>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Пятигорска»;</t>
  </si>
  <si>
    <t>Компенсация затрат, связанных с перевозкой  инвалидов в «Социальном такси»</t>
  </si>
  <si>
    <t>Обеспечение инвалидов по слуху услугами по сурдопереводу</t>
  </si>
  <si>
    <t>8612</t>
  </si>
  <si>
    <t>9.2.</t>
  </si>
  <si>
    <t>Ежемесячная денежная выплата участникам боев за город Пятигорск и членам их семей (вдова (вдовец) умершего, одинокие дети, другие члены семьи, являющиеся инвалидами I и II групп)</t>
  </si>
  <si>
    <t>8613</t>
  </si>
  <si>
    <t>Ежемесячная денежная выплата пенсионерам, достигшим возраста 80 лет и старше; супругу (супруге) погибшего (умершего) инвалида и участника Великой Отечественной войны; участникам боев за город Пятигорск и членам их семей (вдова (вдовец) умершего, одинокие дети, другие члены семьи, являющиеся инвалидами  I и II  группы)</t>
  </si>
  <si>
    <t>8611</t>
  </si>
  <si>
    <t>Подпрограмма «Доступная среда в городе-курорте Пятигорске» (подпрограмма 7), всего</t>
  </si>
  <si>
    <t>в том числе следующие основные мероприятия подпрограммы 7:</t>
  </si>
  <si>
    <t>к муниципальной программе города-курорта Пятигорска «Социальная поддержка граждан»</t>
  </si>
  <si>
    <t>I. Муниципальная программа города-курорта Пятигорска «Социальная поддержка граждан»</t>
  </si>
  <si>
    <t>Предоставление права бесплатного проезда в городском пассажирском автобусном транспорте участникам боев за город Пятигорск и членам их семей (вдовам (вдовцам) умершего, одиноким детям, другим членам семьи, которые являются инвалидами I и II группы); участникам (инвалидам) Великой Отечественной войны; 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лицам, награжденным знаком «Жителю блокадного Ленинграда»</t>
  </si>
  <si>
    <t>9.</t>
  </si>
  <si>
    <t>Подпрограмма «Оказание адресной помощи отдельным категориям граждан города-курорта Пятигорска» (подпрограма 6), всего</t>
  </si>
  <si>
    <t>Подпрограмма «Социальная поддержка транспортного обслуживания отдельных категорий граждан на территории муниципального образования города-курорта Пятигорска» (подпрограма 5), всего</t>
  </si>
  <si>
    <t>Ответственный исполнитель подпрограммы 6 - муниципальное учреждение «Управление социальной поддержки населения администрации города Пятигорска»</t>
  </si>
  <si>
    <t>9.1.</t>
  </si>
  <si>
    <t>6101</t>
  </si>
  <si>
    <t>Приобретение городских автобусов для перевозки инвалидов 38405-10</t>
  </si>
  <si>
    <t>Приобретение Микроавтобуса ГАЗ-3221 для перевозки инвалидов 5 пассажирских мест</t>
  </si>
  <si>
    <t>Обеспечение доступности муниципальных объектов социальной и транспортной инфраструктуры города Пятигорска  путем проведения ремонта (текущего, капитального), приобретения оборудования и иных видов услуг и работ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</si>
  <si>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</si>
  <si>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7084</t>
  </si>
  <si>
    <t>ж = з /и *100%,                                                                                                                                                                                                                                                                                                                                        где ж - доля граждан, которым предоставлены меры социального обеспечения в общей численности граждан, обратившихся и имеющих право на их получение в соответствии с законодательством Российской Федерации, Ставропольского края и нормативно-правовыми документами органов местного самоуправления города-курорта Пятигорска;
з - численность граждан, которым предоставлены меры социального обеспечения (данные единого социального регистра населения);
и - общая численность граждан, обратившихся и имеющих право на получение мер социального обеспечения в соответствии с законодательством Российской Федерации, Ставропольского края и нормативно-правовыми документами органов местного самоуправления города-курорта Пятигорска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Пятигорска»)</t>
  </si>
  <si>
    <r>
      <t>д (об) = к (об)/к(с)*100%,                                                                                                                                                                                                                                                                                                 где д(об) - доля инвалидов, ветеранов и иных категорий граждан, нуждающихся в реабилитации, обученых основам компьютерной грамотности из числа инвалидов, ветеранов и иных категорий граждан, нуждающихся в реабилитации, включенных в список для прохождения обучения в компьютерном классе;                                                                                                                                                                                                                                                                                                                                                                            к(об)- количество инвалидов, ветеранов и иных категорий граждан, нуждающихся в реабилитации, обученых основам компьютерной грамотности;                                                                                                                                                                                                                                                                                                             к(с)- количество инвалидов, ветеранов и иных категорий граждан, нуждающихся в реабилитации, включенных в список для прохождения обучения в компьютерном классе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в рамках исполнения условий ежегодно заключаемого договора оказания услуг определенным категориям граждан города Пятигорска)</t>
    </r>
    <r>
      <rPr>
        <sz val="14"/>
        <color indexed="9"/>
        <rFont val="Times New Roman"/>
        <family val="1"/>
      </rPr>
      <t xml:space="preserve"> № 193/13 от 27 декабря 2013 г.</t>
    </r>
  </si>
  <si>
    <t>д (р) = к(пр)/к(р)*100%,                                                                                                                                                                                                                                                                                             где д(р) - доля заслуженных работников народного хозяйства РФ, РСФСР (СССР), не являющихся получателями ежемесячных денежных выплат (ЕДВ) за счет средств федерального или краевого бюджетов, которым оказана адресная помощь, в общей численности заслуженных работников народного хозяйства РФ, РСФСР (СССР), обратившихся и имеющих право на получение адресной помощи;                                                                                                                                                                                 к(пр)- количество заслуженных работников народного хозяйства РФ, РСФСР (СССР), не являющихся получателями ежемесячных денежных выплат (ЕДВ) за счет средств федерального или краевого бюджетов, которым оказана адресная помощь;                                                                                                                                                                          к(р) - количество заслуженных работников народного хозяйства РФ, РСФСР (СССР), не являющихся получателями ежемесячных денежных выплат (ЕДВ) за счет средств федерального или краевого бюджетов, обратившихся и имеющих право на получение адресной помощи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на основании единого социального регистра населения, в сооттветствии с постановлением администрации города Пятигорска №1013 от 03.04.2014 г.)</t>
  </si>
  <si>
    <t>Установка новых и замена старых окон (в том числе в рамках модернизации)</t>
  </si>
  <si>
    <t>Установка газового оборудования, котлов, аппаратуры автоматического управления системой теплоснабжения, водоснабжения</t>
  </si>
  <si>
    <t>Ремонт крыши с утеплением</t>
  </si>
  <si>
    <t>Установка энергосберегающего оборудования для нагрева воды</t>
  </si>
  <si>
    <t>Текущие мероприятия по энергосбережению, в том числе:подготовка к осенне-зимнему периоду;аварийно-восстановительные работы, техническое обслуживание приборов учета и т.д.</t>
  </si>
  <si>
    <t>Реализация рекомендаций и мероприятий энергопаспорта по результатам энергетического обследования</t>
  </si>
  <si>
    <t>Подпрограмма «Социальное обеспечение граждан города-курорта Пятигорска» (подпрограмма 1)</t>
  </si>
  <si>
    <t>всего</t>
  </si>
  <si>
    <t>7.1.</t>
  </si>
  <si>
    <t>7.2.</t>
  </si>
  <si>
    <t>7.3.</t>
  </si>
  <si>
    <t>Ответственный исполнитель подпрограммы - Администрация города Пятигорска.
Соисполнители подпрограммы - МУ "Управление образования администрации города Пятигорска".</t>
  </si>
  <si>
    <t>Соисполнители подпрограммы - МУ "Управление образования администрации города Пятигорска"</t>
  </si>
  <si>
    <t>Ответственный исполнитель подпрограммы - Администрация города Пятигорска.
Соисполнители подпрограммы - МУ "Управление городского хозяйства";  МУ "Управление имущественных отношений"</t>
  </si>
  <si>
    <t>Ответственный исполнитель подпрограммы - Администрация города Пятигорска.
Соисполнители подпрограммы - МУ "Управление городского хозяйства"</t>
  </si>
  <si>
    <t>Подпрограмма «Развитие малого и среднего предпринимательства в городе-курорте Пятигорске на 2014 – 2019 годы»</t>
  </si>
  <si>
    <t>Подпрограмма «Развитие курорта и туризма в городе-курорте Пятигорске на 2014 – 2019 годы»</t>
  </si>
  <si>
    <t>2017 г.</t>
  </si>
  <si>
    <t>2018 г.</t>
  </si>
  <si>
    <t>2019 г.</t>
  </si>
  <si>
    <t>ПРИЛОЖЕНИЕ 4</t>
  </si>
  <si>
    <t>средства федерального бюджета (далее - федеральный бюджет)</t>
  </si>
  <si>
    <t>средства краевого бюджета (далее - краевой бюджет)</t>
  </si>
  <si>
    <t>соисполнителю - Администрации города Пятигорска</t>
  </si>
  <si>
    <t>III. Подпрограмма «Реабилитация инвалидов, ветеранов и иных категорий граждан, нуждающихся в реабилитации, 
на территории муниципального образования города-курорта Пятигорска» (подпрограмма 3)</t>
  </si>
  <si>
    <t>д (уч) = к (пуч) / к (нуч) *100%,                                                                                                                                                                                                                                                                              где д (уч) - доля граждан,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Ленинграда»; вдов (вдовоц) погибших (умерших) участников и инвалидов Великой Отечественной войны; родителей погибших участников боевых действий, которым оказана адресная помощь по ремонту жилых помещений;
к (пуч) - численность граждан, которым оказана адресная помощь по ремонту жилых помещений (данные, предоставленные соисполнителем программы (подпрограммы) - муниципальным учреждением «Управление архитектуры, строительства и жилищно-коммунального хозяйства администрации города Пятигорска» по запросу ответственного исполнителя на основании актов выполненных работ, в соответствии со списками, утвержденными постановлениями администрации города Пятигорска);
к (нуч) - общая численность граждан,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Ленинграда»; вдов (вдовоц) погибших (умерших) участников и инвалидов Великой Отечественной войны; родителей погибших участников боевых действий (данные единого социального регистра населения. Начиная с 2015 года к (нуч) определяется за вычетом граждан, которым оказана адресная помощь по ремонту жилых помещений*).                                                                                                                                                                                                                                                                                                                       *сведения могут меняться в соответствии с изменениями демографической ситуации</t>
  </si>
  <si>
    <t>д (в) = к (пв) / к (нв) *100%,                                                                                                                                                                                                                                                                                    где д (в) - доля граждан, из числа ветеранов боевых действий, которым оказана адресная помощь по ремонту жилых помещений;
к (пв) - численность граждан, которым оказана адресная помощь по ремонту жилых помещений (данные, предоставленные соисполнителем программы (подпрограммы) - муниципальным учреждением «Управление архитектуры, строительства и жилищно-коммунального хозяйства администрации города Пятигорска» по запросу ответственного исполнителя на основании актов выполненных работ, в соответствии со списками, утвержденными постановлениями администрации города Пятигорска);
к (нв) - общая численность граждан, из числа ветеранов боевых действий (данные единого социального регистра населения. Начиная с 2015 года к (нв) определяется за вычетом граждан, которым оказана адресная помощь по ремонту жилых помещений*).                                                                                                                                                                                                                                                                       *сведения могут меняться в соответствии с изменениями демографической ситуации</t>
  </si>
  <si>
    <t xml:space="preserve">Предоставление мер социальной поддержки не менее 100 % из числа жен военнослужащим, обратившихся и имеющих право на их получение </t>
  </si>
  <si>
    <t>Получение навыков работы на персональном компьютере не менее 100% инвалидов, ветеранов и иных категорий граждан, нуждающихся в реабилитации, включенных в список для прохождения обучения в компьютерном классе</t>
  </si>
  <si>
    <t>человек</t>
  </si>
  <si>
    <t>Оказание адреснойц помощи по ремонту жилых помещений ветеранов (инвалидов) боевых действий, не менее 25 гражданам в год из числа вышеуказанных категорий, включенных в списки, утвержденные постановлениями администрации города Пятигорска</t>
  </si>
  <si>
    <t>II. Подпрограмма «Социальное обеспечение граждан города-курорта Пятигорска» муниципальной программы города-курорта Пятигорска «Социальная поддержка граждан» (подпрограмма - 1)</t>
  </si>
  <si>
    <t>7.4</t>
  </si>
  <si>
    <t>7.5</t>
  </si>
  <si>
    <t>7.4.</t>
  </si>
  <si>
    <t>7.5.</t>
  </si>
  <si>
    <t>Количество проведенных мероприятий посвященных праздничным и социально значимым дням и памятным датам</t>
  </si>
  <si>
    <t>Доля граждан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Ленинграда», которым осуществлена единовременная выплата ко Дню Победы</t>
  </si>
  <si>
    <t>Порядок осуществления единовременной выплаты ко Дню Победы</t>
  </si>
  <si>
    <t>I квартал (ежегодно)</t>
  </si>
  <si>
    <t>2.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</si>
  <si>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</si>
  <si>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</si>
  <si>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</si>
  <si>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</si>
  <si>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</si>
  <si>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</si>
  <si>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</si>
  <si>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</si>
  <si>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</si>
  <si>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</si>
  <si>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</t>
  </si>
  <si>
    <t>8.5.</t>
  </si>
  <si>
    <t>8.6.</t>
  </si>
  <si>
    <t>8.4</t>
  </si>
  <si>
    <t>8.5</t>
  </si>
  <si>
    <t>8.6</t>
  </si>
  <si>
    <t>Индикатор № 7.4. в таблице ПРИЛОЖЕНИЯ 1 к муниципальной программе города-курорта Пятигорска «Социальная поддержка граждан»</t>
  </si>
  <si>
    <t>Индикатор № 7.5. в таблице ПРИЛОЖЕНИЯ 1 к муниципальной программе города-курорта Пятигорска «Социальная поддержка граждан»</t>
  </si>
  <si>
    <t>Проведение не менее 5 мероприятий, посвященных праздничным и социально значимым дням и памятным датам</t>
  </si>
  <si>
    <t xml:space="preserve">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 по результатам проведенных мероприятий </t>
  </si>
  <si>
    <t>Ответственный исполнитель программы 2 - муниципальное учреждение «Управление социальной поддержки населения администрации города Пятигорска»;                                 соисполнитель программы 2 - муниципальное учреждение «Управление архитектуры, строительства и жилищно-коммунального хозяйства администрации города Пятигорска»</t>
  </si>
  <si>
    <t xml:space="preserve">Данные,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на основании отчетов по формам: акт о приемке выполненных работ по форме № КС-2 и справка о стоимости выполненных работ и затрат по форме № КС-3                                                                             </t>
  </si>
  <si>
    <t>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на основании актов об оказании услуг инвалидам по сурдопереводу в соответствии с ежегодно заключаемым договором оказания услуг по сурдопереводу</t>
  </si>
  <si>
    <r>
      <t xml:space="preserve">д (у) = к (уп) / к (уип) *100%,   </t>
    </r>
    <r>
      <rPr>
        <b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где д (у) - доля граждан,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Ленинграда», которым осуществлена единовременная выплата ко Дню Победы;
к (уп) - численность граждан,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Ленинграда», которым осуществлена единовременная выплата ко Дню Победы;
к (уип) - общая численность граждан,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Ленинграда», имеющих право на получение единовременной выплаты ко Дню Победы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Пятигорска»)   </t>
    </r>
    <r>
      <rPr>
        <b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*сведения могут меняться в соответствии с изменениями демографической ситуации</t>
    </r>
  </si>
  <si>
    <t>Данные транспортных предприятий города-курорта Пятигорска, по форме, утвержденной приказом муниципального учреждения «Управление социальной поддержки населения администрации города Пятигорска» №124о/д от 05.09.2014 г. «Об утверждении ежеквартальной формы отчета о предоставлении отдельным категориям граждан социальной поддержки транспортного обслуживания на территории муниципального образования города-курорта Пятигорска».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числу определенных категорий граждан относятся следующие граждане Российской Федерации, зарегистрированные по месту жительства на территории города-курорта Пятигорска: учащиеся школ и школ-интернатов города-курорта Пятигорска; малоимущие граждане города-курорта Пятигорска; пенсионеры города-курорта Пятигорска, получающие пенсии через Государственное учреждение - Управление Пенсионного фонда Российской Федерации по городу-курорту Пятигорска Ставропольского края в соответствии с Федеральным законом от 17 декабря 2001 года №173-ФЗ «О трудовых пенсиях в Российской Федерации», Федеральным законом от 15 декабря 2001 года №166-ФЗ «О государственном пенсионном обеспечении в Российской Федерации», и не получающие ежемесячные и ежегодные денежные выплаты из краевого и федерального бюджетов; участники боев за город Пятигорск и члены их семей (вдова (вдовец) умершего, одинокие дети, другие члены семьи, являющиеся инвалидами I и II группы); участники (инвалиды) Великой Отечественной войны; 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войны; лица, награжденные знаком «Жителю блокадного Ленинграда».</t>
  </si>
  <si>
    <t>д(п) = к(пп)/к(п)*100%,                                                                                                                                                                                                                                                                                             где д(п) - доля отдельных категорий пенсионеров города-курорта Пятигорска, зарегистрированных по месту жительства на территории города-курорта Пятигорска и получающих пенсию через Государственное учреждение - Управление Пенсионного фонда РФ по городу-курорту Пятигорску (граждане Российской Федерации, достигшие возраста 80 лет и старше; супруг (супруга) погибшего (умершего) инвалида и участника Великой Отечественной войны, имеющий(ая) право на предоставление мер социальной поддержки в соответствии со ст. 21 Федерального закона от 12 января 1995 года № 5-ФЗ «О ветеранах»; участники боев за город Пятигорск и члены их семей (вдова (вдовец) умершего, одинокие дети, другие члены семьи, являющиеся инвалидами I и II группы)), которым оказана адресная помощь, из общего числа вышеуказанных категорий пенсионеров города-курорта Пятигорска, обратившихся и имеющих право на ее получение;                                                                                                                                                                                                                                                                                                                                                                     к(пп)- количество вышеуказанных категорий пенсионеров города-курорта Пятигорска, которым оказана адресная помощь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на основании единого социального регистра населения, в соответствии с постановлением администрации города Пятигорска №1013 от 03.04.2014 г.);                                                                                                                                                                                                                                                                                           к(п) - количество вышеуказанных категорий пенсионеров города-курорта Пятигорска, обратившихся и имеющих право на получение адресной помощи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на основании единого социального регистра населения, в соответствии в постановлением администрации города Пятигорска №1013 от 03.04.2014 г.)</t>
  </si>
  <si>
    <t>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 в соответствии с принятыми  заявками на предоставление субсидии по возмещению затрат, связанных с перевозкой инвалидов-колясочников и инвалидов ВОВ в «Социальном такси», в том числе журналами регистрации заявок на оказание услуги «Социальное такси» определенным категориям граждан, транспортного предприятия</t>
  </si>
  <si>
    <t>Доля отдельных категорий пенсионеров города-курорта Пятигорска, зарегистрированных по месту жительства на территории города-курорта Пятигорска и получающих пенсию через Государственное учреждение - Управление Пенсионного фонда РФ по городу-курорту Пятигорску (граждане Российской Федерации, достигшие возраста 80 лет и старше; супруг (супруга) погибшего (умершего) инвалида и участника Великой Отечественной войны, имеющий(ая) право на предоставление мер социальной поддержки в соответствии со ст. 21 Федерального закона от 12 января 1995 года № 5-ФЗ «О ветеранах»; участники боев за город Пятигорск и члены их семей (вдова (вдовец) умершего, одинокие дети, другие члены семьи, являющиеся инвалидами I и II группы)), которым оказана адресная помощь, из общего числа вышеуказанных категорий пенсионеров города-курорта Пятигорска, обратившихся и имеющих право на ее получение</t>
  </si>
  <si>
    <t>Доля инвалидов, ветеранов и иных категорий граждан, нуждающихся в реабилитации, обученных основам компьютерной грамотности, из числа инвалидов, ветеранов и иных категорий граждан, нуждающихся в реабилитации, включенных МУ «УСПН г. Пятигорска» в список для прохождения обучения в компьютерном классе</t>
  </si>
  <si>
    <t>д(у) = к(пу)/к(у)*100%,                                                                                                                                                                                                                         где д(у) - доля участников боев за город Пятигорск и членов их семей, которым оказана адресная помощь, в общей численности участников боев за город Пятигорск и членов их семей, обратившихся и имеющих право на получение адресной помощи;                                                                                                                                                                                      к(пу)- количество участников боев за город Пятигорск и членов их семей, которым оказана адресная помощь;                                                                                                                                                                                      к(у) - общее количество участников боев за город Пятигорск и членов их семей, зарегистрированных на територии города-курорта Пятигорска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на основании единого социального регистра населения, в соответствии в постановлением администрации города Пятигорска №1013 от 03.04.2014 г.)</t>
  </si>
  <si>
    <t>Подпрограмма «Обеспечение реализации муниципальной программы города-курорта Пятигорска «Социальная поддержка граждан»  (подпрограмма 8), всего</t>
  </si>
  <si>
    <t>Обеспечение деятельности муниципального учреждения «Управление социальной поддержки населения администрации города Пятигорска» по реализации муниципальной программы города-курорта Пятигорска «Социальная поддержка граждан»</t>
  </si>
  <si>
    <t>Ответственный исполнитель программы - муниципальное учреждение «Управление социальной поддержки населения администрации города Пятигорска»;
Соисполнители программы - администрация города Пятигорска; муниципальное учреждение «Управление архитектуры, строительства и жилищно-коммунального хозяйства администрации города Пятигорска»;
муниципальное учреждение «Управление образования администрации города Пятигорска»;
муниципальное учреждение «Управление культуры администрации города Пятигорска»;
муниципальное учреждение «Комитет по физической культуре и спорту администрации города Пятигорска».</t>
  </si>
  <si>
    <r>
      <t>Ответственный исполнитель подпрограммы 5 - муниципальное учреждение «Управление социальной поддержки населения администрации города Пятигорска»;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Соисполнитель подпрограммы 5 - Администрация города Пятигорска</t>
    </r>
  </si>
  <si>
    <t xml:space="preserve">Ответственный исполнитель подпрограммы 7 - муниципальное учреждение «Управление социальной поддержки населения администрации города Пятигорска»;                                 соисполнитель подпрограммы 7 - Администрации города Пятигорска;                                                                                                                                                                                                 соисполнитель подпрограммы 7 - муниципальное учреждение «Управление архитектуры, строительства и жилищно-коммунального хозяйства администрации города Пятигорска»; соисполнитель подпрограммы 7 - муниципальное учреждение «Управление культуры администрации города Пятигорска»;                                                                           соисполнитель подпрограммы 7 - муниципальное учреждение «Комитет по физической культуре и спорту администрации города Пятигорска»        </t>
  </si>
  <si>
    <t>ответственному исполнителю - муниципальному учреждению «Управление социальной поддержки населения администрации города Пятигорска»</t>
  </si>
  <si>
    <t>соисполнителю - муниципальному учреждению «Управление архитектуры, стороительства и жилищно-коммунального хозяйства администрации города Пятигорска»</t>
  </si>
  <si>
    <t>соисполнителю - муниципальному учреждению «Комитет по физической культуре и спорту администрации города Пятигорска»</t>
  </si>
  <si>
    <t>соисполнителю - муниципальному учреждению «Управление образования администрации города Пятигорска»</t>
  </si>
  <si>
    <t>соисполнителю - муниципальному учреждению «Управление культуры администрации города Пятигорска»</t>
  </si>
  <si>
    <t>Подпрограмма «Обеспечение реализации муниципальной программы города-курорта Пятигорска «Социальная поддержка граждан»» (подпрограмма 8)</t>
  </si>
  <si>
    <t>ответственному исполнителю - муниципальному учреждению«Управление социальной поддержки населения администрации города Пятигорска»</t>
  </si>
  <si>
    <t>Проведение социально-культурных мероприятий, направленных на реабилитацию инвалидов, ветеранов и иных категорий граждан нуждающихся в реабилитации, на территории муниципального образования города-курорта Пятигорска (мероприятия, посвященные Дню инвалида;  фестиваль художественного творчества детей-инвалидов, в том числе приобретение призов участникам, и обеспечение участия детей-инвалидов в краевых мероприятиях;  фестиваль художественного творчества инвалидов, в том числе приобретение призов участникам, и обеспечение участия инвалидов в краевых мероприятиях)</t>
  </si>
  <si>
    <t>7.6.</t>
  </si>
  <si>
    <t>1</t>
  </si>
  <si>
    <t>49</t>
  </si>
  <si>
    <t>Единовременная денежная выплата ко Дню Победыв размере 2 000 рублей участникам и инвалидам ВОВ;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войны; лицам, награжденным знаком «Жителю блокадного Ленинграда» в порядке, установленном администрацией города Пятигорска</t>
  </si>
  <si>
    <t>7.6</t>
  </si>
  <si>
    <t>Ежемесячная доплата к государственной пенсии лицам, замещавшим муниципальные должности города Пятигорска</t>
  </si>
  <si>
    <t>Индикатор № 7.6. в таблице ПРИЛОЖЕНИЯ 1 к муниципальной программе города-курорта Пятигорска «Социальная поддержка граждан»</t>
  </si>
  <si>
    <t xml:space="preserve">Предоставление мер социальной поддержки не менее 100% граждан, замещавшим муниципальные должности города Пятигорска, имеющих право на доплату к государственной пенсии </t>
  </si>
  <si>
    <t>Доля  граждан, замещавших муниципальные должности города Пятигорска, имеющих право на доплату к государственной пенсии, которым оказана адресная помощь, в общей численности граждан, замещавших муниципальные должности города Пятигорска, имеющих право на доплату к государственной пенсии</t>
  </si>
  <si>
    <t>д (мс) = к(мсп)/к(мс)*100%,                                                                                                                                                                                                                                                                                             где д(мс) - доля  граждан, замещавших муниципальные должности города Пятигорска, имеющих право на доплату к государственной пенсии, которым оказана адресная помощь, в общей численности граждан,   замещавших муниципальные должности города Пятигорска, имеющих право на доплату к государственной пенсии;                                                                                                                                                                                             к(мс) -  количество граждан,замещавших муниципальные должности города Пятигорска, имеющих право на доплату к государственной пенсии;                                                                                                                                                                         к(мсп) - количество граждан, замещавших муниципальные должности города Пятигорска, имеющих право на доплату к государственной пенсии, которым оказана адресная помощь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в сооттветствии с постановлением администрации города Пятигорска № 4437 от 24.11.2011 г.)</t>
  </si>
  <si>
    <t>Ответственный исполнитель подпрограммы 1 - муниципальное учреждение «Управление социальной поддержки населения администрации города Пятигорска»; соисполнитель программы 1 - муниципальное учреждение «Управление архитектуры, строительства и жилищно-коммунального хозяйства администрации города Пятигорска»</t>
  </si>
  <si>
    <t xml:space="preserve">Фактическое предоставление поддержки транспортного обслуживания не менее 5150 гражданам города-курорта Пятигорска определенных категорий </t>
  </si>
  <si>
    <t>Фактическое предоставление поддержки транспортного обслуживания не менее 540 гражданам города-курорта Пятигорска определенных категорий</t>
  </si>
  <si>
    <t xml:space="preserve">Фактическое предоставление поддержки транспортного обслуживания не менее 150 гражданам города-курорта Пятигорска определенных категорий </t>
  </si>
  <si>
    <t>Фактическое предоставление поддержки транспортного обслуживания не менее 360 гражданам города-курорта Пятигорска определенных категорий</t>
  </si>
  <si>
    <t>2.17.</t>
  </si>
  <si>
    <t>Компенсация расходов, связанных с затратами на погребение</t>
  </si>
  <si>
    <t>Возмещение расходов, связанных с затратами на погребение</t>
  </si>
  <si>
    <t>Индикатор № 2.2. в таблице ПРИЛОЖЕНИЯ 1 к муниципальной программе города-курорта Пятигорска «Социальная поддержка граждан»</t>
  </si>
  <si>
    <t>2.17</t>
  </si>
  <si>
    <t>Предоставление мер социальной поддержки не менее 100% граждан, в части выплаты социального пособия на погребение, обратившихся и имеющих право на их получение</t>
  </si>
  <si>
    <t xml:space="preserve">Доля умерших, на погребение которых произведено возмещение стоимости услуг, предоставляемых согласно гарантированному перечню, превышающей размер социального пособия на погребение </t>
  </si>
  <si>
    <t>Возмещение не менее 100 %  стоимости услуг, предоставляемых согласно гарантированному перечню услуг по погребению, превышающей размер социального пособия на погребение</t>
  </si>
  <si>
    <r>
      <t xml:space="preserve">д(ум) = ум(в) /ум *100%,                                                                                                                                                                                                                                                                                                                                        д(ум) - доля умерших, на погребение которых произведено возмещение стоимости услуг, предоставляемых согласно гарантированному перечню, превышающей размер социального пособия на погребение;
ум(в) - количество умерших, на погребение которых фактически произведено возмещение стоимости услуг,  предоставляемых согласно гарантированному перечню, превышающей размер социального пособия на погребение;
ум - общее  количество  умерших, на погребение которых стоимость услуг, предоставляемых согласно гарантированному перечню, превысила размер социального пособия на погребение (данные ответственного исполнителя программы (подпрограммы) - муниципального учреждения «Управление социальной поддержки населения администрации города Пятигорска», полученные на основании отчета соисполнителя программы (подпрограммы) - муниципального учреждения «Управление архитектуры, строительства и жилищно-коммунального хозяйства администрации города Пятигорска» по форме, утвержденной приказом муниципального учреждения «Управление социальной поддержки населения администрации города Пятигорска» </t>
    </r>
    <r>
      <rPr>
        <sz val="14"/>
        <color indexed="10"/>
        <rFont val="Times New Roman"/>
        <family val="1"/>
      </rPr>
      <t xml:space="preserve">№156о/д от 21.10.2014 г. </t>
    </r>
    <r>
      <rPr>
        <sz val="14"/>
        <rFont val="Times New Roman"/>
        <family val="1"/>
      </rPr>
      <t>«Об утверждении формы ежеквартального отчета о количестве умерших, на погребение которых стоимость услуг, предоставляемых согласно гарантированному перечню, превысила размер социального пособия на погребение, и количестве умерших, на погребение которых в связи с этим произведено возмещение из средств бюджета города-курорта Пятигорска»)</t>
    </r>
  </si>
  <si>
    <t>Ежегодная денежная выплата лицам, награжденным нагрудным знаком «Почетный донор России», «Почетный донор СССР»</t>
  </si>
  <si>
    <t>2.18.</t>
  </si>
  <si>
    <t>2.18</t>
  </si>
  <si>
    <t>Мероприятия по организации и проведению Межрегионального Форума-выставки «Создание модели доступности городской среды»</t>
  </si>
  <si>
    <t>всего по мероприятию: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</si>
  <si>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</si>
  <si>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</t>
  </si>
  <si>
    <t>5220</t>
  </si>
  <si>
    <t>8015</t>
  </si>
  <si>
    <t>3</t>
  </si>
  <si>
    <t>6</t>
  </si>
  <si>
    <t>7</t>
  </si>
  <si>
    <t>8</t>
  </si>
  <si>
    <t>8002</t>
  </si>
  <si>
    <t>8003</t>
  </si>
  <si>
    <t>8004</t>
  </si>
  <si>
    <t>8005</t>
  </si>
  <si>
    <t>8006</t>
  </si>
  <si>
    <t>8007</t>
  </si>
  <si>
    <t>8008</t>
  </si>
  <si>
    <t>8009</t>
  </si>
  <si>
    <t>8011</t>
  </si>
  <si>
    <t>8013</t>
  </si>
  <si>
    <t>8012</t>
  </si>
  <si>
    <t>8614</t>
  </si>
  <si>
    <t>8616</t>
  </si>
  <si>
    <t>8021</t>
  </si>
  <si>
    <t>8022</t>
  </si>
  <si>
    <t>1001</t>
  </si>
  <si>
    <t>II. Подпрограмма «Социальное обеспечение граждан города-курорта Пятигорска» (подпрограмма 1)*</t>
  </si>
  <si>
    <t>*Период действия подпрограммы 1 рассчитан на 2015 – 2018 годы.</t>
  </si>
  <si>
    <t>Число муниципальных объектов культуры, образования, физической культуры и спорта, объектов социальной инфраструктуры, а также перекрестков города-курорта Пятигорска, отремонтированных и оборудованных специальными средствами для беспрепятственного доступа к ним инвалидов и других маломобильных групп населения</t>
  </si>
  <si>
    <t>Проведение ремонта жилых помещений участникам (инвалидам)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Ленинграда»; вдов (вдовцов) погибших (умерших) участников и инвалидов Великой Отечественной войны; ; родителей погибших участников боевых действий, постоянно проживающих на территории муниципального образования города-курорта Пятигорска</t>
  </si>
  <si>
    <t>Проведение ремонта жилых помещений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Ленинграда»; вдов (вдовцов) погибших (умерших) участников и инвалидов Великой Отечественной войны; родителей погибших участников боевых действий, постоянно проживающих на территории муниципального образования города-курорта Пятигорска</t>
  </si>
  <si>
    <t>Оказание адресной помощи по ремонту жилых помещений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Ленинграда»; вдов (вдовцов) погибших (умерших) участников и инвалидов Великой Отечественной войны; родителей погибших участников боевых действий, не менее 70 гражданам в год из числа вышеуказанных категорий, включенных в списки, утвержденные постановлениями администрации города Пятигорска</t>
  </si>
  <si>
    <t xml:space="preserve">Обеспечение доступности не менее 20 муниципальных объектов социальной и транспортной инфраструктуры города Пятигорска путем проведения ремонтных работ  и приобретения специального оборудования для беспрепятственного доступа к ним и инвалидов и других маломобильных групп населения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</si>
</sst>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wrapText="1"/>
    </xf>
    <xf numFmtId="0" fontId="5" fillId="4" borderId="10" xfId="0" applyNumberFormat="1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16" fontId="8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/>
    </xf>
    <xf numFmtId="0" fontId="5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wrapText="1"/>
    </xf>
    <xf numFmtId="0" fontId="7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/>
    </xf>
    <xf numFmtId="0" fontId="7" fillId="4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justify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6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center" wrapText="1" shrinkToFit="1"/>
    </xf>
    <xf numFmtId="0" fontId="14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justify"/>
    </xf>
    <xf numFmtId="0" fontId="9" fillId="0" borderId="0" xfId="0" applyFont="1" applyFill="1" applyAlignment="1">
      <alignment horizontal="center" vertical="justify"/>
    </xf>
    <xf numFmtId="0" fontId="0" fillId="0" borderId="0" xfId="0" applyAlignment="1">
      <alignment/>
    </xf>
    <xf numFmtId="0" fontId="0" fillId="0" borderId="0" xfId="0" applyAlignment="1">
      <alignment/>
    </xf>
    <xf numFmtId="2" fontId="3" fillId="0" borderId="12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15" fillId="0" borderId="1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left" vertical="center" wrapText="1"/>
    </xf>
    <xf numFmtId="0" fontId="14" fillId="0" borderId="12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" fontId="3" fillId="0" borderId="20" xfId="0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Alignment="1">
      <alignment horizontal="left" vertical="top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70" zoomScaleNormal="75" zoomScaleSheetLayoutView="70" zoomScalePageLayoutView="50" workbookViewId="0" topLeftCell="A1">
      <pane ySplit="9" topLeftCell="A32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5.8515625" style="83" customWidth="1"/>
    <col min="2" max="2" width="49.7109375" style="83" customWidth="1"/>
    <col min="3" max="3" width="12.140625" style="83" customWidth="1"/>
    <col min="4" max="4" width="7.140625" style="83" customWidth="1"/>
    <col min="5" max="5" width="6.421875" style="83" customWidth="1"/>
    <col min="6" max="6" width="6.8515625" style="83" customWidth="1"/>
    <col min="7" max="7" width="7.140625" style="83" customWidth="1"/>
    <col min="8" max="8" width="7.28125" style="83" customWidth="1"/>
    <col min="9" max="9" width="114.00390625" style="83" customWidth="1"/>
    <col min="10" max="10" width="32.28125" style="83" customWidth="1"/>
    <col min="11" max="16384" width="9.140625" style="83" customWidth="1"/>
  </cols>
  <sheetData>
    <row r="1" spans="1:15" ht="15" customHeight="1">
      <c r="A1" s="121"/>
      <c r="B1" s="121"/>
      <c r="C1" s="121"/>
      <c r="D1" s="122"/>
      <c r="E1" s="121"/>
      <c r="F1" s="122"/>
      <c r="G1" s="122"/>
      <c r="H1" s="122"/>
      <c r="I1" s="122" t="s">
        <v>409</v>
      </c>
      <c r="J1" s="84"/>
      <c r="K1" s="84"/>
      <c r="L1" s="84"/>
      <c r="M1" s="84"/>
      <c r="N1" s="84"/>
      <c r="O1" s="84"/>
    </row>
    <row r="2" spans="1:15" ht="23.25" customHeight="1">
      <c r="A2" s="121"/>
      <c r="B2" s="121"/>
      <c r="C2" s="121"/>
      <c r="D2" s="122"/>
      <c r="E2" s="122"/>
      <c r="F2" s="122"/>
      <c r="G2" s="122"/>
      <c r="H2" s="122"/>
      <c r="I2" s="122" t="s">
        <v>502</v>
      </c>
      <c r="J2" s="84"/>
      <c r="K2" s="84"/>
      <c r="L2" s="84"/>
      <c r="M2" s="84"/>
      <c r="N2" s="84"/>
      <c r="O2" s="84"/>
    </row>
    <row r="3" spans="1:9" ht="8.25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11" ht="15" customHeight="1">
      <c r="A4" s="238" t="s">
        <v>410</v>
      </c>
      <c r="B4" s="238"/>
      <c r="C4" s="238"/>
      <c r="D4" s="238"/>
      <c r="E4" s="238"/>
      <c r="F4" s="238"/>
      <c r="G4" s="238"/>
      <c r="H4" s="238"/>
      <c r="I4" s="238"/>
      <c r="J4" s="84"/>
      <c r="K4" s="84"/>
    </row>
    <row r="5" spans="1:11" ht="22.5" customHeight="1">
      <c r="A5" s="237" t="s">
        <v>411</v>
      </c>
      <c r="B5" s="237"/>
      <c r="C5" s="237"/>
      <c r="D5" s="237"/>
      <c r="E5" s="237"/>
      <c r="F5" s="237"/>
      <c r="G5" s="237"/>
      <c r="H5" s="237"/>
      <c r="I5" s="237"/>
      <c r="J5" s="85"/>
      <c r="K5" s="85"/>
    </row>
    <row r="6" spans="1:9" ht="0.75" customHeight="1" hidden="1">
      <c r="A6" s="104"/>
      <c r="B6" s="104"/>
      <c r="C6" s="104"/>
      <c r="D6" s="104"/>
      <c r="E6" s="104"/>
      <c r="F6" s="104"/>
      <c r="G6" s="104"/>
      <c r="H6" s="104"/>
      <c r="I6" s="104"/>
    </row>
    <row r="7" spans="1:10" ht="27.75" customHeight="1">
      <c r="A7" s="227" t="s">
        <v>412</v>
      </c>
      <c r="B7" s="227" t="s">
        <v>413</v>
      </c>
      <c r="C7" s="239" t="s">
        <v>414</v>
      </c>
      <c r="D7" s="227"/>
      <c r="E7" s="227"/>
      <c r="F7" s="227"/>
      <c r="G7" s="227"/>
      <c r="H7" s="227"/>
      <c r="I7" s="240" t="s">
        <v>415</v>
      </c>
      <c r="J7" s="86"/>
    </row>
    <row r="8" spans="1:10" ht="32.25" customHeight="1">
      <c r="A8" s="227"/>
      <c r="B8" s="227"/>
      <c r="C8" s="239"/>
      <c r="D8" s="105">
        <v>2014</v>
      </c>
      <c r="E8" s="105">
        <v>2015</v>
      </c>
      <c r="F8" s="105">
        <v>2016</v>
      </c>
      <c r="G8" s="105">
        <v>2017</v>
      </c>
      <c r="H8" s="105">
        <v>2018</v>
      </c>
      <c r="I8" s="241"/>
      <c r="J8" s="87"/>
    </row>
    <row r="9" spans="1:9" ht="20.25" customHeight="1">
      <c r="A9" s="105">
        <v>1</v>
      </c>
      <c r="B9" s="105">
        <v>2</v>
      </c>
      <c r="C9" s="105">
        <v>3</v>
      </c>
      <c r="D9" s="105">
        <v>5</v>
      </c>
      <c r="E9" s="105">
        <v>6</v>
      </c>
      <c r="F9" s="105">
        <v>7</v>
      </c>
      <c r="G9" s="105">
        <v>8</v>
      </c>
      <c r="H9" s="105">
        <v>9</v>
      </c>
      <c r="I9" s="105">
        <v>10</v>
      </c>
    </row>
    <row r="10" spans="1:9" ht="20.25" customHeight="1">
      <c r="A10" s="232" t="s">
        <v>503</v>
      </c>
      <c r="B10" s="230"/>
      <c r="C10" s="230"/>
      <c r="D10" s="230"/>
      <c r="E10" s="230"/>
      <c r="F10" s="230"/>
      <c r="G10" s="230"/>
      <c r="H10" s="230"/>
      <c r="I10" s="231"/>
    </row>
    <row r="11" spans="1:9" ht="22.5" customHeight="1">
      <c r="A11" s="229" t="s">
        <v>656</v>
      </c>
      <c r="B11" s="230"/>
      <c r="C11" s="230"/>
      <c r="D11" s="230"/>
      <c r="E11" s="230"/>
      <c r="F11" s="230"/>
      <c r="G11" s="230"/>
      <c r="H11" s="230"/>
      <c r="I11" s="231"/>
    </row>
    <row r="12" spans="1:9" ht="231.75" customHeight="1">
      <c r="A12" s="105" t="s">
        <v>434</v>
      </c>
      <c r="B12" s="107" t="s">
        <v>190</v>
      </c>
      <c r="C12" s="120" t="s">
        <v>461</v>
      </c>
      <c r="D12" s="120">
        <v>0</v>
      </c>
      <c r="E12" s="120">
        <v>100</v>
      </c>
      <c r="F12" s="120">
        <v>100</v>
      </c>
      <c r="G12" s="120">
        <v>100</v>
      </c>
      <c r="H12" s="120">
        <v>100</v>
      </c>
      <c r="I12" s="135" t="s">
        <v>516</v>
      </c>
    </row>
    <row r="13" spans="1:9" ht="374.25" customHeight="1">
      <c r="A13" s="105" t="s">
        <v>435</v>
      </c>
      <c r="B13" s="107" t="s">
        <v>624</v>
      </c>
      <c r="C13" s="120" t="s">
        <v>461</v>
      </c>
      <c r="D13" s="120">
        <v>0</v>
      </c>
      <c r="E13" s="120">
        <v>100</v>
      </c>
      <c r="F13" s="120">
        <v>100</v>
      </c>
      <c r="G13" s="120">
        <v>100</v>
      </c>
      <c r="H13" s="120">
        <v>100</v>
      </c>
      <c r="I13" s="199" t="s">
        <v>626</v>
      </c>
    </row>
    <row r="14" spans="1:9" ht="41.25" customHeight="1">
      <c r="A14" s="227" t="s">
        <v>183</v>
      </c>
      <c r="B14" s="228"/>
      <c r="C14" s="228"/>
      <c r="D14" s="228"/>
      <c r="E14" s="228"/>
      <c r="F14" s="228"/>
      <c r="G14" s="228"/>
      <c r="H14" s="228"/>
      <c r="I14" s="228"/>
    </row>
    <row r="15" spans="1:9" ht="381" customHeight="1">
      <c r="A15" s="105" t="s">
        <v>440</v>
      </c>
      <c r="B15" s="135" t="s">
        <v>37</v>
      </c>
      <c r="C15" s="153" t="s">
        <v>461</v>
      </c>
      <c r="D15" s="155">
        <v>3.94</v>
      </c>
      <c r="E15" s="157">
        <v>4.1</v>
      </c>
      <c r="F15" s="155">
        <v>4.27</v>
      </c>
      <c r="G15" s="156">
        <v>4.46</v>
      </c>
      <c r="H15" s="156">
        <v>4.67</v>
      </c>
      <c r="I15" s="107" t="s">
        <v>544</v>
      </c>
    </row>
    <row r="16" spans="1:9" ht="227.25" customHeight="1">
      <c r="A16" s="124" t="s">
        <v>441</v>
      </c>
      <c r="B16" s="135" t="s">
        <v>64</v>
      </c>
      <c r="C16" s="120" t="s">
        <v>439</v>
      </c>
      <c r="D16" s="141">
        <v>1.22</v>
      </c>
      <c r="E16" s="141">
        <v>1.24</v>
      </c>
      <c r="F16" s="141">
        <v>1.25</v>
      </c>
      <c r="G16" s="156">
        <v>1.27</v>
      </c>
      <c r="H16" s="156">
        <v>1.28</v>
      </c>
      <c r="I16" s="135" t="s">
        <v>545</v>
      </c>
    </row>
    <row r="17" spans="1:9" ht="40.5" customHeight="1">
      <c r="A17" s="232" t="s">
        <v>97</v>
      </c>
      <c r="B17" s="230"/>
      <c r="C17" s="230"/>
      <c r="D17" s="230"/>
      <c r="E17" s="230"/>
      <c r="F17" s="230"/>
      <c r="G17" s="230"/>
      <c r="H17" s="230"/>
      <c r="I17" s="231"/>
    </row>
    <row r="18" spans="1:9" ht="118.5" customHeight="1">
      <c r="A18" s="126" t="s">
        <v>445</v>
      </c>
      <c r="B18" s="135" t="s">
        <v>35</v>
      </c>
      <c r="C18" s="153" t="s">
        <v>460</v>
      </c>
      <c r="D18" s="120">
        <v>5</v>
      </c>
      <c r="E18" s="120">
        <v>5</v>
      </c>
      <c r="F18" s="120">
        <v>5</v>
      </c>
      <c r="G18" s="120">
        <v>5</v>
      </c>
      <c r="H18" s="120">
        <v>5</v>
      </c>
      <c r="I18" s="154" t="s">
        <v>65</v>
      </c>
    </row>
    <row r="19" spans="1:9" ht="246.75" customHeight="1">
      <c r="A19" s="105" t="s">
        <v>446</v>
      </c>
      <c r="B19" s="135" t="s">
        <v>588</v>
      </c>
      <c r="C19" s="120" t="s">
        <v>461</v>
      </c>
      <c r="D19" s="120">
        <v>100</v>
      </c>
      <c r="E19" s="120">
        <v>100</v>
      </c>
      <c r="F19" s="120">
        <v>100</v>
      </c>
      <c r="G19" s="120">
        <v>100</v>
      </c>
      <c r="H19" s="120">
        <v>100</v>
      </c>
      <c r="I19" s="135" t="s">
        <v>517</v>
      </c>
    </row>
    <row r="20" spans="1:9" ht="26.25" customHeight="1">
      <c r="A20" s="229" t="s">
        <v>98</v>
      </c>
      <c r="B20" s="230"/>
      <c r="C20" s="230"/>
      <c r="D20" s="230"/>
      <c r="E20" s="230"/>
      <c r="F20" s="230"/>
      <c r="G20" s="230"/>
      <c r="H20" s="230"/>
      <c r="I20" s="231"/>
    </row>
    <row r="21" spans="1:9" ht="113.25" customHeight="1">
      <c r="A21" s="105" t="s">
        <v>442</v>
      </c>
      <c r="B21" s="123" t="s">
        <v>487</v>
      </c>
      <c r="C21" s="120" t="s">
        <v>439</v>
      </c>
      <c r="D21" s="120">
        <v>2</v>
      </c>
      <c r="E21" s="120">
        <v>2</v>
      </c>
      <c r="F21" s="120">
        <v>2</v>
      </c>
      <c r="G21" s="120">
        <v>2</v>
      </c>
      <c r="H21" s="120">
        <v>2</v>
      </c>
      <c r="I21" s="135" t="s">
        <v>66</v>
      </c>
    </row>
    <row r="22" spans="1:9" ht="45" customHeight="1">
      <c r="A22" s="229" t="s">
        <v>67</v>
      </c>
      <c r="B22" s="230"/>
      <c r="C22" s="230"/>
      <c r="D22" s="230"/>
      <c r="E22" s="230"/>
      <c r="F22" s="230"/>
      <c r="G22" s="230"/>
      <c r="H22" s="230"/>
      <c r="I22" s="231"/>
    </row>
    <row r="23" spans="1:9" ht="372" customHeight="1">
      <c r="A23" s="105" t="s">
        <v>448</v>
      </c>
      <c r="B23" s="135" t="s">
        <v>0</v>
      </c>
      <c r="C23" s="125" t="s">
        <v>548</v>
      </c>
      <c r="D23" s="124">
        <v>6200</v>
      </c>
      <c r="E23" s="124">
        <v>6200</v>
      </c>
      <c r="F23" s="124">
        <v>6200</v>
      </c>
      <c r="G23" s="124">
        <v>6200</v>
      </c>
      <c r="H23" s="124">
        <v>6200</v>
      </c>
      <c r="I23" s="137" t="s">
        <v>584</v>
      </c>
    </row>
    <row r="24" spans="1:9" ht="39" customHeight="1">
      <c r="A24" s="227" t="s">
        <v>464</v>
      </c>
      <c r="B24" s="228"/>
      <c r="C24" s="228"/>
      <c r="D24" s="228"/>
      <c r="E24" s="228"/>
      <c r="F24" s="228"/>
      <c r="G24" s="228"/>
      <c r="H24" s="228"/>
      <c r="I24" s="228"/>
    </row>
    <row r="25" spans="1:9" ht="319.5" customHeight="1">
      <c r="A25" s="105" t="s">
        <v>527</v>
      </c>
      <c r="B25" s="135" t="s">
        <v>96</v>
      </c>
      <c r="C25" s="120" t="s">
        <v>461</v>
      </c>
      <c r="D25" s="124">
        <v>100</v>
      </c>
      <c r="E25" s="124">
        <v>100</v>
      </c>
      <c r="F25" s="124">
        <v>100</v>
      </c>
      <c r="G25" s="124">
        <v>100</v>
      </c>
      <c r="H25" s="124">
        <v>100</v>
      </c>
      <c r="I25" s="137" t="s">
        <v>518</v>
      </c>
    </row>
    <row r="26" spans="1:9" ht="241.5" customHeight="1">
      <c r="A26" s="105" t="s">
        <v>528</v>
      </c>
      <c r="B26" s="135" t="s">
        <v>68</v>
      </c>
      <c r="C26" s="120" t="s">
        <v>34</v>
      </c>
      <c r="D26" s="124">
        <v>100</v>
      </c>
      <c r="E26" s="124">
        <v>100</v>
      </c>
      <c r="F26" s="124">
        <v>100</v>
      </c>
      <c r="G26" s="124">
        <v>100</v>
      </c>
      <c r="H26" s="124">
        <v>100</v>
      </c>
      <c r="I26" s="135" t="s">
        <v>589</v>
      </c>
    </row>
    <row r="27" spans="1:9" ht="409.5" customHeight="1">
      <c r="A27" s="235" t="s">
        <v>529</v>
      </c>
      <c r="B27" s="233" t="s">
        <v>587</v>
      </c>
      <c r="C27" s="223" t="s">
        <v>461</v>
      </c>
      <c r="D27" s="225">
        <v>100</v>
      </c>
      <c r="E27" s="225">
        <v>100</v>
      </c>
      <c r="F27" s="225">
        <v>100</v>
      </c>
      <c r="G27" s="225">
        <v>100</v>
      </c>
      <c r="H27" s="225">
        <v>100</v>
      </c>
      <c r="I27" s="233" t="s">
        <v>585</v>
      </c>
    </row>
    <row r="28" spans="1:9" ht="82.5" customHeight="1">
      <c r="A28" s="236"/>
      <c r="B28" s="234"/>
      <c r="C28" s="224"/>
      <c r="D28" s="226"/>
      <c r="E28" s="226"/>
      <c r="F28" s="226"/>
      <c r="G28" s="226"/>
      <c r="H28" s="226"/>
      <c r="I28" s="234"/>
    </row>
    <row r="29" spans="1:9" ht="311.25" customHeight="1">
      <c r="A29" s="105" t="s">
        <v>553</v>
      </c>
      <c r="B29" s="137" t="s">
        <v>556</v>
      </c>
      <c r="C29" s="120" t="s">
        <v>461</v>
      </c>
      <c r="D29" s="124">
        <v>100</v>
      </c>
      <c r="E29" s="124">
        <v>100</v>
      </c>
      <c r="F29" s="124">
        <v>100</v>
      </c>
      <c r="G29" s="124">
        <v>100</v>
      </c>
      <c r="H29" s="124">
        <v>100</v>
      </c>
      <c r="I29" s="135" t="s">
        <v>583</v>
      </c>
    </row>
    <row r="30" spans="1:9" ht="243.75" customHeight="1">
      <c r="A30" s="105" t="s">
        <v>554</v>
      </c>
      <c r="B30" s="135" t="s">
        <v>611</v>
      </c>
      <c r="C30" s="120" t="s">
        <v>461</v>
      </c>
      <c r="D30" s="124">
        <v>100</v>
      </c>
      <c r="E30" s="124">
        <v>100</v>
      </c>
      <c r="F30" s="124">
        <v>100</v>
      </c>
      <c r="G30" s="124">
        <v>100</v>
      </c>
      <c r="H30" s="124">
        <v>100</v>
      </c>
      <c r="I30" s="137" t="s">
        <v>612</v>
      </c>
    </row>
    <row r="31" spans="1:9" ht="70.5" customHeight="1">
      <c r="A31" s="105" t="s">
        <v>603</v>
      </c>
      <c r="B31" s="135" t="s">
        <v>555</v>
      </c>
      <c r="C31" s="153" t="s">
        <v>460</v>
      </c>
      <c r="D31" s="120">
        <v>5</v>
      </c>
      <c r="E31" s="120">
        <v>5</v>
      </c>
      <c r="F31" s="120">
        <v>5</v>
      </c>
      <c r="G31" s="120">
        <v>5</v>
      </c>
      <c r="H31" s="120">
        <v>5</v>
      </c>
      <c r="I31" s="154" t="s">
        <v>579</v>
      </c>
    </row>
    <row r="32" spans="1:9" ht="30.75" customHeight="1">
      <c r="A32" s="227" t="s">
        <v>5</v>
      </c>
      <c r="B32" s="228"/>
      <c r="C32" s="228"/>
      <c r="D32" s="228"/>
      <c r="E32" s="228"/>
      <c r="F32" s="228"/>
      <c r="G32" s="228"/>
      <c r="H32" s="228"/>
      <c r="I32" s="228"/>
    </row>
    <row r="33" spans="1:9" ht="197.25" customHeight="1">
      <c r="A33" s="105" t="s">
        <v>6</v>
      </c>
      <c r="B33" s="135" t="s">
        <v>658</v>
      </c>
      <c r="C33" s="147" t="s">
        <v>460</v>
      </c>
      <c r="D33" s="142">
        <v>20</v>
      </c>
      <c r="E33" s="142">
        <v>0</v>
      </c>
      <c r="F33" s="142">
        <v>0</v>
      </c>
      <c r="G33" s="142">
        <v>2</v>
      </c>
      <c r="H33" s="142">
        <v>1</v>
      </c>
      <c r="I33" s="154" t="s">
        <v>581</v>
      </c>
    </row>
    <row r="34" spans="1:9" ht="119.25" customHeight="1">
      <c r="A34" s="126" t="s">
        <v>7</v>
      </c>
      <c r="B34" s="159" t="s">
        <v>1</v>
      </c>
      <c r="C34" s="158" t="s">
        <v>548</v>
      </c>
      <c r="D34" s="124">
        <v>280</v>
      </c>
      <c r="E34" s="124">
        <v>280</v>
      </c>
      <c r="F34" s="124">
        <v>280</v>
      </c>
      <c r="G34" s="124">
        <v>280</v>
      </c>
      <c r="H34" s="124">
        <v>280</v>
      </c>
      <c r="I34" s="160" t="s">
        <v>586</v>
      </c>
    </row>
    <row r="35" spans="1:9" ht="96.75" customHeight="1">
      <c r="A35" s="105" t="s">
        <v>8</v>
      </c>
      <c r="B35" s="140" t="s">
        <v>2</v>
      </c>
      <c r="C35" s="125" t="s">
        <v>548</v>
      </c>
      <c r="D35" s="124">
        <v>180</v>
      </c>
      <c r="E35" s="124">
        <v>180</v>
      </c>
      <c r="F35" s="124">
        <v>180</v>
      </c>
      <c r="G35" s="124">
        <v>180</v>
      </c>
      <c r="H35" s="124">
        <v>180</v>
      </c>
      <c r="I35" s="137" t="s">
        <v>582</v>
      </c>
    </row>
    <row r="36" spans="1:9" ht="36" customHeight="1">
      <c r="A36" s="222" t="s">
        <v>657</v>
      </c>
      <c r="B36" s="222"/>
      <c r="C36" s="222"/>
      <c r="D36" s="222"/>
      <c r="E36" s="222"/>
      <c r="F36" s="222"/>
      <c r="G36" s="222"/>
      <c r="H36" s="222"/>
      <c r="I36" s="222"/>
    </row>
  </sheetData>
  <sheetProtection/>
  <mergeCells count="25">
    <mergeCell ref="I27:I28"/>
    <mergeCell ref="A5:I5"/>
    <mergeCell ref="A4:I4"/>
    <mergeCell ref="A24:I24"/>
    <mergeCell ref="A7:A8"/>
    <mergeCell ref="B7:B8"/>
    <mergeCell ref="C7:C8"/>
    <mergeCell ref="I7:I8"/>
    <mergeCell ref="D7:H7"/>
    <mergeCell ref="A11:I11"/>
    <mergeCell ref="A10:I10"/>
    <mergeCell ref="A17:I17"/>
    <mergeCell ref="A22:I22"/>
    <mergeCell ref="A20:I20"/>
    <mergeCell ref="A14:I14"/>
    <mergeCell ref="A36:I36"/>
    <mergeCell ref="C27:C28"/>
    <mergeCell ref="D27:D28"/>
    <mergeCell ref="E27:E28"/>
    <mergeCell ref="F27:F28"/>
    <mergeCell ref="H27:H28"/>
    <mergeCell ref="G27:G28"/>
    <mergeCell ref="A32:I32"/>
    <mergeCell ref="B27:B28"/>
    <mergeCell ref="A27:A28"/>
  </mergeCells>
  <printOptions horizontalCentered="1"/>
  <pageMargins left="0.2362204724409449" right="0.2362204724409449" top="0.3937007874015748" bottom="0.3937007874015748" header="0.31496062992125984" footer="0.31496062992125984"/>
  <pageSetup fitToHeight="7" fitToWidth="4" horizontalDpi="600" verticalDpi="600" orientation="landscape" paperSize="9" scale="66" r:id="rId1"/>
  <rowBreaks count="5" manualBreakCount="5">
    <brk id="13" max="8" man="1"/>
    <brk id="18" max="8" man="1"/>
    <brk id="23" max="8" man="1"/>
    <brk id="26" max="8" man="1"/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Normal="70" zoomScaleSheetLayoutView="100" zoomScalePageLayoutView="0" workbookViewId="0" topLeftCell="A1">
      <pane ySplit="8" topLeftCell="A27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6.7109375" style="0" customWidth="1"/>
    <col min="2" max="2" width="26.28125" style="0" customWidth="1"/>
    <col min="3" max="3" width="55.7109375" style="0" customWidth="1"/>
    <col min="4" max="4" width="58.28125" style="0" customWidth="1"/>
    <col min="5" max="5" width="25.00390625" style="0" customWidth="1"/>
    <col min="6" max="9" width="9.140625" style="46" customWidth="1"/>
    <col min="10" max="11" width="9.140625" style="7" customWidth="1"/>
  </cols>
  <sheetData>
    <row r="1" spans="1:7" ht="16.5" customHeight="1">
      <c r="A1" s="117"/>
      <c r="B1" s="117"/>
      <c r="C1" s="117"/>
      <c r="D1" s="118" t="s">
        <v>148</v>
      </c>
      <c r="E1" s="118"/>
      <c r="F1"/>
      <c r="G1" s="47"/>
    </row>
    <row r="2" spans="1:7" ht="37.5" customHeight="1">
      <c r="A2" s="117"/>
      <c r="B2" s="117"/>
      <c r="C2" s="117"/>
      <c r="D2" s="243" t="s">
        <v>502</v>
      </c>
      <c r="E2" s="243"/>
      <c r="F2" s="44"/>
      <c r="G2" s="48"/>
    </row>
    <row r="3" spans="1:7" ht="11.25" customHeight="1">
      <c r="A3" s="117"/>
      <c r="B3" s="117"/>
      <c r="C3" s="117"/>
      <c r="D3" s="90"/>
      <c r="E3" s="90"/>
      <c r="F3" s="49"/>
      <c r="G3" s="49"/>
    </row>
    <row r="4" spans="1:7" ht="24.75" customHeight="1">
      <c r="A4" s="244" t="s">
        <v>150</v>
      </c>
      <c r="B4" s="244"/>
      <c r="C4" s="244"/>
      <c r="D4" s="244"/>
      <c r="E4" s="244"/>
      <c r="F4" s="49"/>
      <c r="G4" s="49"/>
    </row>
    <row r="5" spans="1:7" ht="41.25" customHeight="1">
      <c r="A5" s="244" t="s">
        <v>82</v>
      </c>
      <c r="B5" s="244"/>
      <c r="C5" s="244"/>
      <c r="D5" s="244"/>
      <c r="E5" s="244"/>
      <c r="F5" s="49"/>
      <c r="G5" s="49"/>
    </row>
    <row r="6" spans="1:5" ht="12.75" customHeight="1">
      <c r="A6" s="117"/>
      <c r="B6" s="117"/>
      <c r="C6" s="117"/>
      <c r="D6" s="117"/>
      <c r="E6" s="117"/>
    </row>
    <row r="7" spans="1:5" ht="79.5" customHeight="1">
      <c r="A7" s="119" t="s">
        <v>149</v>
      </c>
      <c r="B7" s="119" t="s">
        <v>151</v>
      </c>
      <c r="C7" s="119" t="s">
        <v>152</v>
      </c>
      <c r="D7" s="119" t="s">
        <v>153</v>
      </c>
      <c r="E7" s="119" t="s">
        <v>154</v>
      </c>
    </row>
    <row r="8" spans="1:13" s="7" customFormat="1" ht="18.75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46"/>
      <c r="G8" s="46"/>
      <c r="H8" s="46"/>
      <c r="I8" s="46"/>
      <c r="L8"/>
      <c r="M8"/>
    </row>
    <row r="9" spans="1:13" s="7" customFormat="1" ht="15" customHeight="1">
      <c r="A9" s="242" t="s">
        <v>503</v>
      </c>
      <c r="B9" s="242"/>
      <c r="C9" s="242"/>
      <c r="D9" s="242"/>
      <c r="E9" s="242"/>
      <c r="F9" s="50"/>
      <c r="G9" s="50"/>
      <c r="H9" s="50"/>
      <c r="I9" s="50"/>
      <c r="L9"/>
      <c r="M9"/>
    </row>
    <row r="10" spans="1:5" ht="41.25" customHeight="1">
      <c r="A10" s="245" t="s">
        <v>244</v>
      </c>
      <c r="B10" s="246"/>
      <c r="C10" s="246"/>
      <c r="D10" s="246"/>
      <c r="E10" s="246"/>
    </row>
    <row r="11" spans="1:5" ht="75">
      <c r="A11" s="112" t="s">
        <v>434</v>
      </c>
      <c r="B11" s="114" t="s">
        <v>189</v>
      </c>
      <c r="C11" s="114" t="s">
        <v>84</v>
      </c>
      <c r="D11" s="110" t="s">
        <v>85</v>
      </c>
      <c r="E11" s="114" t="s">
        <v>86</v>
      </c>
    </row>
    <row r="12" spans="1:5" ht="75">
      <c r="A12" s="114" t="s">
        <v>435</v>
      </c>
      <c r="B12" s="100" t="s">
        <v>189</v>
      </c>
      <c r="C12" s="100" t="s">
        <v>87</v>
      </c>
      <c r="D12" s="110" t="s">
        <v>85</v>
      </c>
      <c r="E12" s="100" t="s">
        <v>243</v>
      </c>
    </row>
    <row r="13" spans="1:5" ht="37.5" customHeight="1">
      <c r="A13" s="245" t="s">
        <v>543</v>
      </c>
      <c r="B13" s="250"/>
      <c r="C13" s="250"/>
      <c r="D13" s="250"/>
      <c r="E13" s="250"/>
    </row>
    <row r="14" spans="1:5" ht="75">
      <c r="A14" s="114" t="s">
        <v>440</v>
      </c>
      <c r="B14" s="102" t="s">
        <v>189</v>
      </c>
      <c r="C14" s="114" t="s">
        <v>74</v>
      </c>
      <c r="D14" s="110" t="s">
        <v>83</v>
      </c>
      <c r="E14" s="114" t="s">
        <v>86</v>
      </c>
    </row>
    <row r="15" spans="1:5" ht="75" customHeight="1">
      <c r="A15" s="114" t="s">
        <v>441</v>
      </c>
      <c r="B15" s="114" t="s">
        <v>189</v>
      </c>
      <c r="C15" s="102" t="s">
        <v>75</v>
      </c>
      <c r="D15" s="110" t="s">
        <v>83</v>
      </c>
      <c r="E15" s="114" t="s">
        <v>86</v>
      </c>
    </row>
    <row r="16" spans="1:5" ht="75.75" customHeight="1">
      <c r="A16" s="114" t="s">
        <v>132</v>
      </c>
      <c r="B16" s="114" t="s">
        <v>189</v>
      </c>
      <c r="C16" s="100" t="s">
        <v>76</v>
      </c>
      <c r="D16" s="110" t="s">
        <v>83</v>
      </c>
      <c r="E16" s="114" t="s">
        <v>86</v>
      </c>
    </row>
    <row r="17" spans="1:5" ht="81.75" customHeight="1">
      <c r="A17" s="114" t="s">
        <v>136</v>
      </c>
      <c r="B17" s="114" t="s">
        <v>189</v>
      </c>
      <c r="C17" s="100" t="s">
        <v>77</v>
      </c>
      <c r="D17" s="110" t="s">
        <v>83</v>
      </c>
      <c r="E17" s="114" t="s">
        <v>86</v>
      </c>
    </row>
    <row r="18" spans="1:5" ht="18.75">
      <c r="A18" s="245" t="s">
        <v>78</v>
      </c>
      <c r="B18" s="250"/>
      <c r="C18" s="250"/>
      <c r="D18" s="250"/>
      <c r="E18" s="250"/>
    </row>
    <row r="19" spans="1:5" ht="97.5" customHeight="1">
      <c r="A19" s="114" t="s">
        <v>445</v>
      </c>
      <c r="B19" s="114" t="s">
        <v>189</v>
      </c>
      <c r="C19" s="100" t="s">
        <v>79</v>
      </c>
      <c r="D19" s="110" t="s">
        <v>83</v>
      </c>
      <c r="E19" s="114" t="s">
        <v>86</v>
      </c>
    </row>
    <row r="20" spans="1:5" ht="35.25" customHeight="1">
      <c r="A20" s="245" t="s">
        <v>143</v>
      </c>
      <c r="B20" s="250"/>
      <c r="C20" s="250"/>
      <c r="D20" s="250"/>
      <c r="E20" s="250"/>
    </row>
    <row r="21" spans="1:5" ht="173.25" customHeight="1">
      <c r="A21" s="114" t="s">
        <v>442</v>
      </c>
      <c r="B21" s="114" t="s">
        <v>189</v>
      </c>
      <c r="C21" s="100" t="s">
        <v>144</v>
      </c>
      <c r="D21" s="110" t="s">
        <v>83</v>
      </c>
      <c r="E21" s="114" t="s">
        <v>86</v>
      </c>
    </row>
    <row r="22" spans="1:5" ht="161.25" customHeight="1">
      <c r="A22" s="114" t="s">
        <v>443</v>
      </c>
      <c r="B22" s="114" t="s">
        <v>189</v>
      </c>
      <c r="C22" s="100" t="s">
        <v>145</v>
      </c>
      <c r="D22" s="110" t="s">
        <v>83</v>
      </c>
      <c r="E22" s="114" t="s">
        <v>86</v>
      </c>
    </row>
    <row r="23" spans="1:5" ht="27" customHeight="1">
      <c r="A23" s="247" t="s">
        <v>146</v>
      </c>
      <c r="B23" s="248"/>
      <c r="C23" s="248"/>
      <c r="D23" s="248"/>
      <c r="E23" s="249"/>
    </row>
    <row r="24" spans="1:11" s="173" customFormat="1" ht="56.25">
      <c r="A24" s="114" t="s">
        <v>448</v>
      </c>
      <c r="B24" s="114" t="s">
        <v>189</v>
      </c>
      <c r="C24" s="123" t="s">
        <v>455</v>
      </c>
      <c r="D24" s="110" t="s">
        <v>83</v>
      </c>
      <c r="E24" s="114" t="s">
        <v>86</v>
      </c>
      <c r="F24" s="46"/>
      <c r="G24" s="46"/>
      <c r="H24" s="46"/>
      <c r="I24" s="46"/>
      <c r="J24" s="7"/>
      <c r="K24" s="7"/>
    </row>
    <row r="25" spans="1:5" ht="93" customHeight="1">
      <c r="A25" s="137" t="s">
        <v>273</v>
      </c>
      <c r="B25" s="114" t="s">
        <v>189</v>
      </c>
      <c r="C25" s="185" t="s">
        <v>557</v>
      </c>
      <c r="D25" s="110" t="s">
        <v>83</v>
      </c>
      <c r="E25" s="137" t="s">
        <v>558</v>
      </c>
    </row>
    <row r="26" spans="1:5" ht="18.75">
      <c r="A26" s="247" t="s">
        <v>147</v>
      </c>
      <c r="B26" s="248"/>
      <c r="C26" s="248"/>
      <c r="D26" s="248"/>
      <c r="E26" s="249"/>
    </row>
    <row r="27" spans="1:5" ht="107.25" customHeight="1">
      <c r="A27" s="114" t="s">
        <v>527</v>
      </c>
      <c r="B27" s="114" t="s">
        <v>189</v>
      </c>
      <c r="C27" s="114" t="s">
        <v>456</v>
      </c>
      <c r="D27" s="110" t="s">
        <v>83</v>
      </c>
      <c r="E27" s="114" t="s">
        <v>458</v>
      </c>
    </row>
    <row r="28" spans="1:5" ht="111.75" customHeight="1">
      <c r="A28" s="114" t="s">
        <v>528</v>
      </c>
      <c r="B28" s="100" t="s">
        <v>189</v>
      </c>
      <c r="C28" s="137" t="s">
        <v>457</v>
      </c>
      <c r="D28" s="110" t="s">
        <v>83</v>
      </c>
      <c r="E28" s="114" t="s">
        <v>458</v>
      </c>
    </row>
    <row r="29" spans="1:5" ht="18.75">
      <c r="A29" s="117"/>
      <c r="B29" s="117"/>
      <c r="C29" s="117"/>
      <c r="D29" s="117"/>
      <c r="E29" s="117"/>
    </row>
    <row r="30" spans="1:5" ht="18.75">
      <c r="A30" s="117"/>
      <c r="B30" s="117"/>
      <c r="C30" s="117"/>
      <c r="D30" s="117"/>
      <c r="E30" s="117"/>
    </row>
  </sheetData>
  <sheetProtection/>
  <mergeCells count="10">
    <mergeCell ref="A9:E9"/>
    <mergeCell ref="D2:E2"/>
    <mergeCell ref="A4:E4"/>
    <mergeCell ref="A5:E5"/>
    <mergeCell ref="A10:E10"/>
    <mergeCell ref="A26:E26"/>
    <mergeCell ref="A13:E13"/>
    <mergeCell ref="A18:E18"/>
    <mergeCell ref="A20:E20"/>
    <mergeCell ref="A23:E23"/>
  </mergeCells>
  <printOptions horizontalCentered="1"/>
  <pageMargins left="0.2362204724409449" right="0.2362204724409449" top="0.4" bottom="0.32" header="0.31496062992125984" footer="0.31496062992125984"/>
  <pageSetup fitToHeight="8" fitToWidth="4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Q129"/>
  <sheetViews>
    <sheetView zoomScale="70" zoomScaleNormal="70" zoomScalePageLayoutView="0" workbookViewId="0" topLeftCell="A1">
      <pane xSplit="1" ySplit="10" topLeftCell="B10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97" sqref="E97"/>
    </sheetView>
  </sheetViews>
  <sheetFormatPr defaultColWidth="9.140625" defaultRowHeight="15" outlineLevelRow="1" outlineLevelCol="1"/>
  <cols>
    <col min="1" max="1" width="3.28125" style="0" customWidth="1"/>
    <col min="2" max="2" width="7.28125" style="0" customWidth="1"/>
    <col min="3" max="3" width="53.8515625" style="0" customWidth="1"/>
    <col min="4" max="4" width="13.140625" style="0" customWidth="1" outlineLevel="1"/>
    <col min="5" max="5" width="16.8515625" style="0" customWidth="1" outlineLevel="1"/>
    <col min="6" max="6" width="13.8515625" style="0" customWidth="1" outlineLevel="1"/>
    <col min="7" max="7" width="66.28125" style="0" customWidth="1" outlineLevel="1"/>
    <col min="8" max="8" width="11.28125" style="0" customWidth="1"/>
    <col min="9" max="9" width="11.7109375" style="0" customWidth="1"/>
    <col min="10" max="13" width="10.7109375" style="0" customWidth="1"/>
  </cols>
  <sheetData>
    <row r="1" spans="6:13" ht="16.5" outlineLevel="1">
      <c r="F1" s="251" t="s">
        <v>429</v>
      </c>
      <c r="G1" s="251"/>
      <c r="J1" s="2"/>
      <c r="K1" s="2"/>
      <c r="L1" s="2"/>
      <c r="M1" s="2"/>
    </row>
    <row r="2" spans="6:13" ht="51" customHeight="1" outlineLevel="1">
      <c r="F2" s="252" t="s">
        <v>19</v>
      </c>
      <c r="G2" s="252"/>
      <c r="H2" s="252"/>
      <c r="I2" s="252"/>
      <c r="J2" s="252"/>
      <c r="K2" s="8"/>
      <c r="L2" s="8"/>
      <c r="M2" s="8"/>
    </row>
    <row r="3" ht="15" outlineLevel="1"/>
    <row r="4" spans="2:17" ht="15.75" customHeight="1" outlineLevel="1">
      <c r="B4" s="254" t="s">
        <v>428</v>
      </c>
      <c r="C4" s="254"/>
      <c r="D4" s="254"/>
      <c r="E4" s="254"/>
      <c r="F4" s="254"/>
      <c r="G4" s="254"/>
      <c r="H4" s="254"/>
      <c r="I4" s="254"/>
      <c r="J4" s="254"/>
      <c r="K4" s="30"/>
      <c r="L4" s="30"/>
      <c r="M4" s="30"/>
      <c r="N4" s="1"/>
      <c r="O4" s="1"/>
      <c r="P4" s="1"/>
      <c r="Q4" s="1"/>
    </row>
    <row r="5" spans="2:17" ht="34.5" customHeight="1" outlineLevel="1">
      <c r="B5" s="255" t="s">
        <v>18</v>
      </c>
      <c r="C5" s="255"/>
      <c r="D5" s="255"/>
      <c r="E5" s="255"/>
      <c r="F5" s="255"/>
      <c r="G5" s="255"/>
      <c r="H5" s="255"/>
      <c r="I5" s="255"/>
      <c r="J5" s="255"/>
      <c r="K5" s="31"/>
      <c r="L5" s="31"/>
      <c r="M5" s="31"/>
      <c r="N5" s="1"/>
      <c r="O5" s="1"/>
      <c r="P5" s="1"/>
      <c r="Q5" s="1"/>
    </row>
    <row r="6" ht="15" outlineLevel="1"/>
    <row r="7" spans="2:13" ht="15.75" customHeight="1">
      <c r="B7" s="256" t="s">
        <v>416</v>
      </c>
      <c r="C7" s="256" t="s">
        <v>417</v>
      </c>
      <c r="D7" s="257" t="s">
        <v>418</v>
      </c>
      <c r="E7" s="258"/>
      <c r="F7" s="258"/>
      <c r="G7" s="256" t="s">
        <v>419</v>
      </c>
      <c r="H7" s="253" t="s">
        <v>420</v>
      </c>
      <c r="I7" s="253"/>
      <c r="J7" s="253"/>
      <c r="K7" s="253"/>
      <c r="L7" s="253"/>
      <c r="M7" s="253"/>
    </row>
    <row r="8" spans="2:13" ht="15.75" customHeight="1">
      <c r="B8" s="256"/>
      <c r="C8" s="256"/>
      <c r="D8" s="259"/>
      <c r="E8" s="260"/>
      <c r="F8" s="260"/>
      <c r="G8" s="256"/>
      <c r="H8" s="253" t="s">
        <v>421</v>
      </c>
      <c r="I8" s="253"/>
      <c r="J8" s="253"/>
      <c r="K8" s="253"/>
      <c r="L8" s="253"/>
      <c r="M8" s="253"/>
    </row>
    <row r="9" spans="2:13" ht="31.5">
      <c r="B9" s="256"/>
      <c r="C9" s="256"/>
      <c r="D9" s="4" t="s">
        <v>422</v>
      </c>
      <c r="E9" s="4" t="s">
        <v>423</v>
      </c>
      <c r="F9" s="4" t="s">
        <v>424</v>
      </c>
      <c r="G9" s="256"/>
      <c r="H9" s="6" t="s">
        <v>425</v>
      </c>
      <c r="I9" s="6" t="s">
        <v>426</v>
      </c>
      <c r="J9" s="6" t="s">
        <v>427</v>
      </c>
      <c r="K9" s="6" t="s">
        <v>536</v>
      </c>
      <c r="L9" s="6" t="s">
        <v>537</v>
      </c>
      <c r="M9" s="6" t="s">
        <v>538</v>
      </c>
    </row>
    <row r="10" spans="2:13" ht="15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2:13" ht="192" customHeight="1">
      <c r="B11" s="40">
        <v>1</v>
      </c>
      <c r="C11" s="10" t="s">
        <v>432</v>
      </c>
      <c r="D11" s="3"/>
      <c r="E11" s="3"/>
      <c r="F11" s="3"/>
      <c r="G11" s="9" t="s">
        <v>21</v>
      </c>
      <c r="H11" s="51">
        <f aca="true" t="shared" si="0" ref="H11:M11">H13+H30+H57+H81+H128</f>
        <v>9615.52</v>
      </c>
      <c r="I11" s="51">
        <f t="shared" si="0"/>
        <v>9580.52</v>
      </c>
      <c r="J11" s="51">
        <f t="shared" si="0"/>
        <v>845</v>
      </c>
      <c r="K11" s="43">
        <f t="shared" si="0"/>
        <v>1420</v>
      </c>
      <c r="L11" s="43">
        <f t="shared" si="0"/>
        <v>4045</v>
      </c>
      <c r="M11" s="43">
        <f t="shared" si="0"/>
        <v>845</v>
      </c>
    </row>
    <row r="12" spans="2:13" ht="15">
      <c r="B12" s="34"/>
      <c r="K12" s="3"/>
      <c r="L12" s="3"/>
      <c r="M12" s="3"/>
    </row>
    <row r="13" spans="2:13" ht="63">
      <c r="B13" s="66">
        <v>2</v>
      </c>
      <c r="C13" s="67" t="s">
        <v>534</v>
      </c>
      <c r="D13" s="62">
        <v>7</v>
      </c>
      <c r="E13" s="62">
        <v>43</v>
      </c>
      <c r="F13" s="62">
        <v>2301</v>
      </c>
      <c r="G13" s="61" t="s">
        <v>325</v>
      </c>
      <c r="H13" s="68">
        <f aca="true" t="shared" si="1" ref="H13:M13">H15+H18+H20+H24+H26+H28</f>
        <v>400</v>
      </c>
      <c r="I13" s="68">
        <f t="shared" si="1"/>
        <v>400</v>
      </c>
      <c r="J13" s="82">
        <f t="shared" si="1"/>
        <v>400</v>
      </c>
      <c r="K13" s="82">
        <f t="shared" si="1"/>
        <v>400</v>
      </c>
      <c r="L13" s="82">
        <f t="shared" si="1"/>
        <v>400</v>
      </c>
      <c r="M13" s="82">
        <f t="shared" si="1"/>
        <v>400</v>
      </c>
    </row>
    <row r="14" spans="2:13" ht="31.5">
      <c r="B14" s="66"/>
      <c r="C14" s="73" t="s">
        <v>33</v>
      </c>
      <c r="D14" s="271"/>
      <c r="E14" s="271"/>
      <c r="F14" s="271"/>
      <c r="G14" s="271"/>
      <c r="H14" s="271"/>
      <c r="I14" s="271"/>
      <c r="J14" s="272"/>
      <c r="K14" s="69"/>
      <c r="L14" s="69"/>
      <c r="M14" s="69"/>
    </row>
    <row r="15" spans="2:13" ht="47.25" customHeight="1">
      <c r="B15" s="66" t="s">
        <v>434</v>
      </c>
      <c r="C15" s="63" t="s">
        <v>451</v>
      </c>
      <c r="D15" s="71"/>
      <c r="E15" s="71"/>
      <c r="F15" s="71"/>
      <c r="G15" s="268" t="s">
        <v>49</v>
      </c>
      <c r="H15" s="62">
        <f>H16+H17</f>
        <v>0</v>
      </c>
      <c r="I15" s="62">
        <f>I16+I17</f>
        <v>0</v>
      </c>
      <c r="J15" s="72">
        <f>J16+J17</f>
        <v>0</v>
      </c>
      <c r="K15" s="62"/>
      <c r="L15" s="62"/>
      <c r="M15" s="62"/>
    </row>
    <row r="16" spans="2:13" ht="94.5" outlineLevel="1">
      <c r="B16" s="74" t="s">
        <v>452</v>
      </c>
      <c r="C16" s="64" t="s">
        <v>449</v>
      </c>
      <c r="D16" s="71"/>
      <c r="E16" s="71"/>
      <c r="F16" s="71"/>
      <c r="G16" s="269"/>
      <c r="H16" s="62"/>
      <c r="I16" s="62"/>
      <c r="J16" s="72"/>
      <c r="K16" s="62"/>
      <c r="L16" s="62"/>
      <c r="M16" s="62"/>
    </row>
    <row r="17" spans="2:13" ht="63" outlineLevel="1">
      <c r="B17" s="70" t="s">
        <v>453</v>
      </c>
      <c r="C17" s="65" t="s">
        <v>450</v>
      </c>
      <c r="D17" s="71"/>
      <c r="E17" s="71"/>
      <c r="F17" s="71"/>
      <c r="G17" s="270"/>
      <c r="H17" s="62"/>
      <c r="I17" s="62"/>
      <c r="J17" s="72"/>
      <c r="K17" s="62"/>
      <c r="L17" s="62"/>
      <c r="M17" s="62"/>
    </row>
    <row r="18" spans="2:13" ht="31.5">
      <c r="B18" s="70" t="s">
        <v>435</v>
      </c>
      <c r="C18" s="63" t="s">
        <v>454</v>
      </c>
      <c r="D18" s="71"/>
      <c r="E18" s="71"/>
      <c r="F18" s="71"/>
      <c r="G18" s="275" t="s">
        <v>50</v>
      </c>
      <c r="H18" s="62">
        <f>H19</f>
        <v>0</v>
      </c>
      <c r="I18" s="62">
        <f>I19</f>
        <v>0</v>
      </c>
      <c r="J18" s="72">
        <f>J19</f>
        <v>0</v>
      </c>
      <c r="K18" s="62"/>
      <c r="L18" s="62"/>
      <c r="M18" s="62"/>
    </row>
    <row r="19" spans="2:13" ht="78.75" outlineLevel="1">
      <c r="B19" s="70" t="s">
        <v>390</v>
      </c>
      <c r="C19" s="65" t="s">
        <v>388</v>
      </c>
      <c r="D19" s="71"/>
      <c r="E19" s="71"/>
      <c r="F19" s="71"/>
      <c r="G19" s="277"/>
      <c r="H19" s="62"/>
      <c r="I19" s="62"/>
      <c r="J19" s="72"/>
      <c r="K19" s="62"/>
      <c r="L19" s="62"/>
      <c r="M19" s="62"/>
    </row>
    <row r="20" spans="2:13" ht="46.5" customHeight="1">
      <c r="B20" s="70" t="s">
        <v>436</v>
      </c>
      <c r="C20" s="63" t="s">
        <v>389</v>
      </c>
      <c r="D20" s="71"/>
      <c r="E20" s="71"/>
      <c r="F20" s="71"/>
      <c r="G20" s="275" t="s">
        <v>184</v>
      </c>
      <c r="H20" s="62">
        <f aca="true" t="shared" si="2" ref="H20:M20">H21+H22+H23</f>
        <v>50</v>
      </c>
      <c r="I20" s="62">
        <f t="shared" si="2"/>
        <v>50</v>
      </c>
      <c r="J20" s="72">
        <f t="shared" si="2"/>
        <v>50</v>
      </c>
      <c r="K20" s="72">
        <f t="shared" si="2"/>
        <v>50</v>
      </c>
      <c r="L20" s="72">
        <f t="shared" si="2"/>
        <v>50</v>
      </c>
      <c r="M20" s="72">
        <f t="shared" si="2"/>
        <v>50</v>
      </c>
    </row>
    <row r="21" spans="2:13" ht="47.25" outlineLevel="1">
      <c r="B21" s="70" t="s">
        <v>394</v>
      </c>
      <c r="C21" s="65" t="s">
        <v>391</v>
      </c>
      <c r="D21" s="71"/>
      <c r="E21" s="71"/>
      <c r="F21" s="71"/>
      <c r="G21" s="276"/>
      <c r="H21" s="62"/>
      <c r="I21" s="62"/>
      <c r="J21" s="72"/>
      <c r="K21" s="62"/>
      <c r="L21" s="62"/>
      <c r="M21" s="62"/>
    </row>
    <row r="22" spans="2:13" ht="80.25" customHeight="1" outlineLevel="1">
      <c r="B22" s="70" t="s">
        <v>395</v>
      </c>
      <c r="C22" s="65" t="s">
        <v>392</v>
      </c>
      <c r="D22" s="71"/>
      <c r="E22" s="71"/>
      <c r="F22" s="71"/>
      <c r="G22" s="276"/>
      <c r="H22" s="62"/>
      <c r="I22" s="62"/>
      <c r="J22" s="72"/>
      <c r="K22" s="62"/>
      <c r="L22" s="62"/>
      <c r="M22" s="62"/>
    </row>
    <row r="23" spans="2:13" ht="63" outlineLevel="1">
      <c r="B23" s="70" t="s">
        <v>38</v>
      </c>
      <c r="C23" s="65" t="s">
        <v>393</v>
      </c>
      <c r="D23" s="71"/>
      <c r="E23" s="71"/>
      <c r="F23" s="71"/>
      <c r="G23" s="277"/>
      <c r="H23" s="62">
        <v>50</v>
      </c>
      <c r="I23" s="62">
        <v>50</v>
      </c>
      <c r="J23" s="72">
        <v>50</v>
      </c>
      <c r="K23" s="72">
        <v>50</v>
      </c>
      <c r="L23" s="72">
        <v>50</v>
      </c>
      <c r="M23" s="72">
        <v>50</v>
      </c>
    </row>
    <row r="24" spans="2:13" ht="31.5" customHeight="1">
      <c r="B24" s="70" t="s">
        <v>437</v>
      </c>
      <c r="C24" s="63" t="s">
        <v>39</v>
      </c>
      <c r="D24" s="71"/>
      <c r="E24" s="71"/>
      <c r="F24" s="71"/>
      <c r="G24" s="275" t="s">
        <v>326</v>
      </c>
      <c r="H24" s="62">
        <f>H25</f>
        <v>0</v>
      </c>
      <c r="I24" s="62">
        <f>I25</f>
        <v>0</v>
      </c>
      <c r="J24" s="62">
        <f>J25</f>
        <v>0</v>
      </c>
      <c r="K24" s="62"/>
      <c r="L24" s="62"/>
      <c r="M24" s="62"/>
    </row>
    <row r="25" spans="2:13" ht="63" outlineLevel="1">
      <c r="B25" s="70" t="s">
        <v>41</v>
      </c>
      <c r="C25" s="65" t="s">
        <v>40</v>
      </c>
      <c r="D25" s="71"/>
      <c r="E25" s="71"/>
      <c r="F25" s="71"/>
      <c r="G25" s="276"/>
      <c r="H25" s="62"/>
      <c r="I25" s="62"/>
      <c r="J25" s="72"/>
      <c r="K25" s="62"/>
      <c r="L25" s="62"/>
      <c r="M25" s="62"/>
    </row>
    <row r="26" spans="2:13" ht="47.25" customHeight="1">
      <c r="B26" s="70" t="s">
        <v>438</v>
      </c>
      <c r="C26" s="63" t="s">
        <v>43</v>
      </c>
      <c r="D26" s="71"/>
      <c r="E26" s="71"/>
      <c r="F26" s="71"/>
      <c r="G26" s="276"/>
      <c r="H26" s="62">
        <f aca="true" t="shared" si="3" ref="H26:M26">H27</f>
        <v>100</v>
      </c>
      <c r="I26" s="62">
        <f t="shared" si="3"/>
        <v>100</v>
      </c>
      <c r="J26" s="72">
        <f t="shared" si="3"/>
        <v>100</v>
      </c>
      <c r="K26" s="72">
        <f t="shared" si="3"/>
        <v>100</v>
      </c>
      <c r="L26" s="72">
        <f t="shared" si="3"/>
        <v>100</v>
      </c>
      <c r="M26" s="72">
        <f t="shared" si="3"/>
        <v>100</v>
      </c>
    </row>
    <row r="27" spans="2:13" ht="31.5" outlineLevel="1">
      <c r="B27" s="70" t="s">
        <v>42</v>
      </c>
      <c r="C27" s="65" t="s">
        <v>46</v>
      </c>
      <c r="D27" s="71"/>
      <c r="E27" s="71"/>
      <c r="F27" s="71"/>
      <c r="G27" s="276"/>
      <c r="H27" s="62">
        <v>100</v>
      </c>
      <c r="I27" s="62">
        <v>100</v>
      </c>
      <c r="J27" s="72">
        <v>100</v>
      </c>
      <c r="K27" s="72">
        <v>100</v>
      </c>
      <c r="L27" s="72">
        <v>100</v>
      </c>
      <c r="M27" s="72">
        <v>100</v>
      </c>
    </row>
    <row r="28" spans="2:13" ht="31.5" customHeight="1">
      <c r="B28" s="70" t="s">
        <v>44</v>
      </c>
      <c r="C28" s="63" t="s">
        <v>47</v>
      </c>
      <c r="D28" s="71"/>
      <c r="E28" s="71"/>
      <c r="F28" s="71"/>
      <c r="G28" s="276"/>
      <c r="H28" s="62">
        <f aca="true" t="shared" si="4" ref="H28:M28">H29</f>
        <v>250</v>
      </c>
      <c r="I28" s="62">
        <f t="shared" si="4"/>
        <v>250</v>
      </c>
      <c r="J28" s="72">
        <f t="shared" si="4"/>
        <v>250</v>
      </c>
      <c r="K28" s="72">
        <f t="shared" si="4"/>
        <v>250</v>
      </c>
      <c r="L28" s="72">
        <f t="shared" si="4"/>
        <v>250</v>
      </c>
      <c r="M28" s="72">
        <f t="shared" si="4"/>
        <v>250</v>
      </c>
    </row>
    <row r="29" spans="2:13" ht="51" customHeight="1" outlineLevel="1">
      <c r="B29" s="70" t="s">
        <v>45</v>
      </c>
      <c r="C29" s="65" t="s">
        <v>48</v>
      </c>
      <c r="D29" s="71"/>
      <c r="E29" s="71"/>
      <c r="F29" s="71"/>
      <c r="G29" s="277"/>
      <c r="H29" s="62">
        <v>250</v>
      </c>
      <c r="I29" s="62">
        <v>250</v>
      </c>
      <c r="J29" s="72">
        <v>250</v>
      </c>
      <c r="K29" s="72">
        <v>250</v>
      </c>
      <c r="L29" s="72">
        <v>250</v>
      </c>
      <c r="M29" s="72">
        <v>250</v>
      </c>
    </row>
    <row r="30" spans="2:13" ht="128.25" customHeight="1">
      <c r="B30" s="53">
        <v>3</v>
      </c>
      <c r="C30" s="54" t="s">
        <v>535</v>
      </c>
      <c r="D30" s="55">
        <v>7</v>
      </c>
      <c r="E30" s="55">
        <v>43</v>
      </c>
      <c r="F30" s="55">
        <v>4301</v>
      </c>
      <c r="G30" s="56" t="s">
        <v>484</v>
      </c>
      <c r="H30" s="57">
        <f aca="true" t="shared" si="5" ref="H30:M30">H32+H39+H51+H54</f>
        <v>337.5</v>
      </c>
      <c r="I30" s="57">
        <f t="shared" si="5"/>
        <v>377.5</v>
      </c>
      <c r="J30" s="78">
        <f t="shared" si="5"/>
        <v>445</v>
      </c>
      <c r="K30" s="78">
        <f t="shared" si="5"/>
        <v>1020</v>
      </c>
      <c r="L30" s="78">
        <f t="shared" si="5"/>
        <v>3645</v>
      </c>
      <c r="M30" s="78">
        <f t="shared" si="5"/>
        <v>445</v>
      </c>
    </row>
    <row r="31" spans="2:13" ht="31.5">
      <c r="B31" s="53"/>
      <c r="C31" s="75" t="s">
        <v>33</v>
      </c>
      <c r="D31" s="273"/>
      <c r="E31" s="274"/>
      <c r="F31" s="274"/>
      <c r="G31" s="274"/>
      <c r="H31" s="274"/>
      <c r="I31" s="274"/>
      <c r="J31" s="274"/>
      <c r="K31" s="79"/>
      <c r="L31" s="79"/>
      <c r="M31" s="79"/>
    </row>
    <row r="32" spans="2:13" ht="82.5" customHeight="1">
      <c r="B32" s="53" t="s">
        <v>440</v>
      </c>
      <c r="C32" s="54" t="s">
        <v>51</v>
      </c>
      <c r="D32" s="58"/>
      <c r="E32" s="58"/>
      <c r="F32" s="58"/>
      <c r="G32" s="56" t="s">
        <v>32</v>
      </c>
      <c r="H32" s="55">
        <f aca="true" t="shared" si="6" ref="H32:M32">SUM(H33:H38)</f>
        <v>0</v>
      </c>
      <c r="I32" s="55">
        <f t="shared" si="6"/>
        <v>0</v>
      </c>
      <c r="J32" s="59">
        <f t="shared" si="6"/>
        <v>35</v>
      </c>
      <c r="K32" s="59">
        <f t="shared" si="6"/>
        <v>35</v>
      </c>
      <c r="L32" s="59">
        <f t="shared" si="6"/>
        <v>35</v>
      </c>
      <c r="M32" s="59">
        <f t="shared" si="6"/>
        <v>35</v>
      </c>
    </row>
    <row r="33" spans="2:13" ht="31.5" outlineLevel="1">
      <c r="B33" s="53" t="s">
        <v>26</v>
      </c>
      <c r="C33" s="75" t="s">
        <v>52</v>
      </c>
      <c r="D33" s="58"/>
      <c r="E33" s="58"/>
      <c r="F33" s="58"/>
      <c r="G33" s="77" t="s">
        <v>184</v>
      </c>
      <c r="H33" s="55"/>
      <c r="I33" s="55"/>
      <c r="J33" s="59"/>
      <c r="K33" s="55"/>
      <c r="L33" s="55"/>
      <c r="M33" s="55"/>
    </row>
    <row r="34" spans="2:13" ht="64.5" customHeight="1" outlineLevel="1">
      <c r="B34" s="53" t="s">
        <v>27</v>
      </c>
      <c r="C34" s="75" t="s">
        <v>167</v>
      </c>
      <c r="D34" s="58"/>
      <c r="E34" s="58"/>
      <c r="F34" s="58"/>
      <c r="G34" s="77" t="s">
        <v>15</v>
      </c>
      <c r="H34" s="55"/>
      <c r="I34" s="55"/>
      <c r="J34" s="59">
        <v>15</v>
      </c>
      <c r="K34" s="59">
        <v>15</v>
      </c>
      <c r="L34" s="59">
        <v>15</v>
      </c>
      <c r="M34" s="59">
        <v>15</v>
      </c>
    </row>
    <row r="35" spans="2:13" ht="63" outlineLevel="1">
      <c r="B35" s="53" t="s">
        <v>28</v>
      </c>
      <c r="C35" s="75" t="s">
        <v>168</v>
      </c>
      <c r="D35" s="58"/>
      <c r="E35" s="58"/>
      <c r="F35" s="58"/>
      <c r="G35" s="56" t="s">
        <v>32</v>
      </c>
      <c r="H35" s="55"/>
      <c r="I35" s="55"/>
      <c r="J35" s="59">
        <v>20</v>
      </c>
      <c r="K35" s="59">
        <v>20</v>
      </c>
      <c r="L35" s="59">
        <v>20</v>
      </c>
      <c r="M35" s="59">
        <v>20</v>
      </c>
    </row>
    <row r="36" spans="2:13" ht="63" outlineLevel="1">
      <c r="B36" s="53" t="s">
        <v>29</v>
      </c>
      <c r="C36" s="75" t="s">
        <v>169</v>
      </c>
      <c r="D36" s="58"/>
      <c r="E36" s="58"/>
      <c r="F36" s="58"/>
      <c r="G36" s="77" t="s">
        <v>32</v>
      </c>
      <c r="H36" s="55"/>
      <c r="I36" s="55"/>
      <c r="J36" s="59"/>
      <c r="K36" s="55"/>
      <c r="L36" s="55"/>
      <c r="M36" s="55"/>
    </row>
    <row r="37" spans="2:13" ht="31.5" outlineLevel="1">
      <c r="B37" s="53" t="s">
        <v>30</v>
      </c>
      <c r="C37" s="75" t="s">
        <v>170</v>
      </c>
      <c r="D37" s="58"/>
      <c r="E37" s="58"/>
      <c r="F37" s="58"/>
      <c r="G37" s="80" t="s">
        <v>184</v>
      </c>
      <c r="H37" s="55"/>
      <c r="I37" s="55"/>
      <c r="J37" s="59"/>
      <c r="K37" s="55"/>
      <c r="L37" s="55"/>
      <c r="M37" s="55"/>
    </row>
    <row r="38" spans="2:13" ht="47.25" outlineLevel="1">
      <c r="B38" s="53" t="s">
        <v>31</v>
      </c>
      <c r="C38" s="75" t="s">
        <v>171</v>
      </c>
      <c r="D38" s="58"/>
      <c r="E38" s="58"/>
      <c r="F38" s="58"/>
      <c r="G38" s="77" t="s">
        <v>184</v>
      </c>
      <c r="H38" s="55"/>
      <c r="I38" s="55"/>
      <c r="J38" s="59"/>
      <c r="K38" s="55"/>
      <c r="L38" s="55"/>
      <c r="M38" s="55"/>
    </row>
    <row r="39" spans="2:13" ht="78.75">
      <c r="B39" s="53" t="s">
        <v>441</v>
      </c>
      <c r="C39" s="54" t="s">
        <v>172</v>
      </c>
      <c r="D39" s="58"/>
      <c r="E39" s="58"/>
      <c r="F39" s="58"/>
      <c r="G39" s="56" t="s">
        <v>16</v>
      </c>
      <c r="H39" s="55">
        <f aca="true" t="shared" si="7" ref="H39:M39">SUM(H40:H50)-H46-H45</f>
        <v>337.5</v>
      </c>
      <c r="I39" s="55">
        <f t="shared" si="7"/>
        <v>377.5</v>
      </c>
      <c r="J39" s="59">
        <f t="shared" si="7"/>
        <v>410</v>
      </c>
      <c r="K39" s="59">
        <f t="shared" si="7"/>
        <v>410</v>
      </c>
      <c r="L39" s="59">
        <f t="shared" si="7"/>
        <v>410</v>
      </c>
      <c r="M39" s="59">
        <f t="shared" si="7"/>
        <v>410</v>
      </c>
    </row>
    <row r="40" spans="2:13" ht="31.5" outlineLevel="1">
      <c r="B40" s="53" t="s">
        <v>122</v>
      </c>
      <c r="C40" s="75" t="s">
        <v>173</v>
      </c>
      <c r="D40" s="58"/>
      <c r="E40" s="58"/>
      <c r="F40" s="58"/>
      <c r="G40" s="56" t="s">
        <v>184</v>
      </c>
      <c r="H40" s="55"/>
      <c r="I40" s="55"/>
      <c r="J40" s="59"/>
      <c r="K40" s="55"/>
      <c r="L40" s="55"/>
      <c r="M40" s="55"/>
    </row>
    <row r="41" spans="2:13" ht="47.25" outlineLevel="1">
      <c r="B41" s="53" t="s">
        <v>123</v>
      </c>
      <c r="C41" s="75" t="s">
        <v>174</v>
      </c>
      <c r="D41" s="58"/>
      <c r="E41" s="58"/>
      <c r="F41" s="58"/>
      <c r="G41" s="56"/>
      <c r="H41" s="55"/>
      <c r="I41" s="55"/>
      <c r="J41" s="59"/>
      <c r="K41" s="55"/>
      <c r="L41" s="55"/>
      <c r="M41" s="55"/>
    </row>
    <row r="42" spans="2:13" ht="63" outlineLevel="1">
      <c r="B42" s="53" t="s">
        <v>124</v>
      </c>
      <c r="C42" s="75" t="s">
        <v>175</v>
      </c>
      <c r="D42" s="58"/>
      <c r="E42" s="58"/>
      <c r="F42" s="58"/>
      <c r="G42" s="60" t="s">
        <v>32</v>
      </c>
      <c r="H42" s="55"/>
      <c r="I42" s="55"/>
      <c r="J42" s="59"/>
      <c r="K42" s="55"/>
      <c r="L42" s="55"/>
      <c r="M42" s="55"/>
    </row>
    <row r="43" spans="2:13" ht="31.5" outlineLevel="1">
      <c r="B43" s="53" t="s">
        <v>125</v>
      </c>
      <c r="C43" s="75" t="s">
        <v>176</v>
      </c>
      <c r="D43" s="58"/>
      <c r="E43" s="58"/>
      <c r="F43" s="58"/>
      <c r="G43" s="60" t="s">
        <v>184</v>
      </c>
      <c r="H43" s="55"/>
      <c r="I43" s="55"/>
      <c r="J43" s="59"/>
      <c r="K43" s="55"/>
      <c r="L43" s="55"/>
      <c r="M43" s="55"/>
    </row>
    <row r="44" spans="2:13" ht="15.75" outlineLevel="1">
      <c r="B44" s="53" t="s">
        <v>126</v>
      </c>
      <c r="C44" s="75" t="s">
        <v>177</v>
      </c>
      <c r="D44" s="58"/>
      <c r="E44" s="58"/>
      <c r="F44" s="58"/>
      <c r="G44" s="81"/>
      <c r="H44" s="55">
        <f aca="true" t="shared" si="8" ref="H44:M44">H45+H46</f>
        <v>0</v>
      </c>
      <c r="I44" s="55">
        <f t="shared" si="8"/>
        <v>0</v>
      </c>
      <c r="J44" s="59">
        <f t="shared" si="8"/>
        <v>0</v>
      </c>
      <c r="K44" s="59">
        <f t="shared" si="8"/>
        <v>0</v>
      </c>
      <c r="L44" s="59">
        <f t="shared" si="8"/>
        <v>0</v>
      </c>
      <c r="M44" s="59">
        <f t="shared" si="8"/>
        <v>0</v>
      </c>
    </row>
    <row r="45" spans="2:13" ht="31.5" outlineLevel="1">
      <c r="B45" s="53" t="s">
        <v>240</v>
      </c>
      <c r="C45" s="75" t="s">
        <v>178</v>
      </c>
      <c r="D45" s="58"/>
      <c r="E45" s="58"/>
      <c r="F45" s="58"/>
      <c r="G45" s="60" t="s">
        <v>17</v>
      </c>
      <c r="H45" s="55"/>
      <c r="I45" s="55"/>
      <c r="J45" s="59"/>
      <c r="K45" s="55"/>
      <c r="L45" s="55"/>
      <c r="M45" s="55"/>
    </row>
    <row r="46" spans="2:13" ht="63" outlineLevel="1">
      <c r="B46" s="53" t="s">
        <v>241</v>
      </c>
      <c r="C46" s="75" t="s">
        <v>179</v>
      </c>
      <c r="D46" s="58"/>
      <c r="E46" s="58"/>
      <c r="F46" s="58"/>
      <c r="G46" s="60" t="s">
        <v>319</v>
      </c>
      <c r="H46" s="55"/>
      <c r="I46" s="55"/>
      <c r="J46" s="59"/>
      <c r="K46" s="55"/>
      <c r="L46" s="55"/>
      <c r="M46" s="55"/>
    </row>
    <row r="47" spans="2:13" ht="31.5" outlineLevel="1">
      <c r="B47" s="53" t="s">
        <v>127</v>
      </c>
      <c r="C47" s="75" t="s">
        <v>180</v>
      </c>
      <c r="D47" s="58"/>
      <c r="E47" s="58"/>
      <c r="F47" s="58"/>
      <c r="G47" s="60" t="s">
        <v>184</v>
      </c>
      <c r="H47" s="55"/>
      <c r="I47" s="55">
        <v>17.5</v>
      </c>
      <c r="J47" s="59">
        <v>10</v>
      </c>
      <c r="K47" s="59">
        <v>10</v>
      </c>
      <c r="L47" s="59">
        <v>10</v>
      </c>
      <c r="M47" s="59">
        <v>10</v>
      </c>
    </row>
    <row r="48" spans="2:13" ht="78.75" outlineLevel="1">
      <c r="B48" s="53" t="s">
        <v>128</v>
      </c>
      <c r="C48" s="75" t="s">
        <v>181</v>
      </c>
      <c r="D48" s="58"/>
      <c r="E48" s="58"/>
      <c r="F48" s="58"/>
      <c r="G48" s="56" t="s">
        <v>184</v>
      </c>
      <c r="H48" s="55">
        <v>237.5</v>
      </c>
      <c r="I48" s="55">
        <v>237.5</v>
      </c>
      <c r="J48" s="59">
        <v>300</v>
      </c>
      <c r="K48" s="59">
        <v>300</v>
      </c>
      <c r="L48" s="59">
        <v>300</v>
      </c>
      <c r="M48" s="59">
        <v>300</v>
      </c>
    </row>
    <row r="49" spans="2:13" ht="47.25" outlineLevel="1">
      <c r="B49" s="53" t="s">
        <v>129</v>
      </c>
      <c r="C49" s="75" t="s">
        <v>182</v>
      </c>
      <c r="D49" s="58"/>
      <c r="E49" s="58"/>
      <c r="F49" s="58"/>
      <c r="G49" s="56" t="s">
        <v>184</v>
      </c>
      <c r="H49" s="55">
        <v>100</v>
      </c>
      <c r="I49" s="55">
        <v>122.5</v>
      </c>
      <c r="J49" s="59">
        <v>100</v>
      </c>
      <c r="K49" s="59">
        <v>100</v>
      </c>
      <c r="L49" s="59">
        <v>100</v>
      </c>
      <c r="M49" s="59">
        <v>100</v>
      </c>
    </row>
    <row r="50" spans="2:13" ht="31.5" outlineLevel="1">
      <c r="B50" s="53" t="s">
        <v>130</v>
      </c>
      <c r="C50" s="75" t="s">
        <v>166</v>
      </c>
      <c r="D50" s="58"/>
      <c r="E50" s="58"/>
      <c r="F50" s="58"/>
      <c r="G50" s="56" t="s">
        <v>184</v>
      </c>
      <c r="H50" s="55"/>
      <c r="I50" s="55"/>
      <c r="J50" s="59"/>
      <c r="K50" s="55"/>
      <c r="L50" s="55"/>
      <c r="M50" s="55"/>
    </row>
    <row r="51" spans="2:13" ht="63">
      <c r="B51" s="53" t="s">
        <v>132</v>
      </c>
      <c r="C51" s="54" t="s">
        <v>131</v>
      </c>
      <c r="D51" s="58"/>
      <c r="E51" s="58"/>
      <c r="F51" s="58"/>
      <c r="G51" s="56" t="s">
        <v>320</v>
      </c>
      <c r="H51" s="55">
        <f>SUM(H52:H53)</f>
        <v>0</v>
      </c>
      <c r="I51" s="55">
        <f>SUM(I52:I53)</f>
        <v>0</v>
      </c>
      <c r="J51" s="59">
        <v>0</v>
      </c>
      <c r="K51" s="59">
        <f>SUM(K52:K53)</f>
        <v>575</v>
      </c>
      <c r="L51" s="59">
        <f>SUM(L52:L53)</f>
        <v>3200</v>
      </c>
      <c r="M51" s="59">
        <f>SUM(M52:M53)</f>
        <v>0</v>
      </c>
    </row>
    <row r="52" spans="2:13" ht="47.25" outlineLevel="1">
      <c r="B52" s="53" t="s">
        <v>23</v>
      </c>
      <c r="C52" s="76" t="s">
        <v>133</v>
      </c>
      <c r="D52" s="58"/>
      <c r="E52" s="58"/>
      <c r="F52" s="58"/>
      <c r="G52" s="267"/>
      <c r="H52" s="55"/>
      <c r="I52" s="55"/>
      <c r="J52" s="59"/>
      <c r="K52" s="55">
        <v>575</v>
      </c>
      <c r="L52" s="55"/>
      <c r="M52" s="55"/>
    </row>
    <row r="53" spans="2:13" ht="31.5" outlineLevel="1">
      <c r="B53" s="53" t="s">
        <v>155</v>
      </c>
      <c r="C53" s="76" t="s">
        <v>134</v>
      </c>
      <c r="D53" s="58"/>
      <c r="E53" s="58"/>
      <c r="F53" s="58"/>
      <c r="G53" s="267"/>
      <c r="H53" s="55"/>
      <c r="I53" s="55"/>
      <c r="J53" s="55"/>
      <c r="K53" s="55"/>
      <c r="L53" s="55">
        <v>3200</v>
      </c>
      <c r="M53" s="55"/>
    </row>
    <row r="54" spans="2:13" ht="78.75">
      <c r="B54" s="53" t="s">
        <v>136</v>
      </c>
      <c r="C54" s="54" t="s">
        <v>135</v>
      </c>
      <c r="D54" s="58"/>
      <c r="E54" s="58"/>
      <c r="F54" s="58"/>
      <c r="G54" s="56" t="s">
        <v>486</v>
      </c>
      <c r="H54" s="55">
        <f>SUM(H55:H56)</f>
        <v>0</v>
      </c>
      <c r="I54" s="55">
        <f>SUM(I55:I56)</f>
        <v>0</v>
      </c>
      <c r="J54" s="59">
        <f>SUM(J55:J56)</f>
        <v>0</v>
      </c>
      <c r="K54" s="55"/>
      <c r="L54" s="55"/>
      <c r="M54" s="55"/>
    </row>
    <row r="55" spans="2:13" ht="78.75" outlineLevel="1">
      <c r="B55" s="53" t="s">
        <v>24</v>
      </c>
      <c r="C55" s="76" t="s">
        <v>242</v>
      </c>
      <c r="D55" s="58"/>
      <c r="E55" s="58"/>
      <c r="F55" s="58"/>
      <c r="G55" s="56" t="s">
        <v>488</v>
      </c>
      <c r="H55" s="55"/>
      <c r="I55" s="55"/>
      <c r="J55" s="59"/>
      <c r="K55" s="55"/>
      <c r="L55" s="55"/>
      <c r="M55" s="55"/>
    </row>
    <row r="56" spans="2:13" ht="78.75" outlineLevel="1">
      <c r="B56" s="53" t="s">
        <v>25</v>
      </c>
      <c r="C56" s="76" t="s">
        <v>22</v>
      </c>
      <c r="D56" s="58"/>
      <c r="E56" s="58"/>
      <c r="F56" s="58"/>
      <c r="G56" s="56" t="s">
        <v>486</v>
      </c>
      <c r="H56" s="55"/>
      <c r="I56" s="55"/>
      <c r="J56" s="59"/>
      <c r="K56" s="55"/>
      <c r="L56" s="55"/>
      <c r="M56" s="55"/>
    </row>
    <row r="57" spans="2:13" ht="63">
      <c r="B57" s="38">
        <v>4</v>
      </c>
      <c r="C57" s="12" t="s">
        <v>433</v>
      </c>
      <c r="D57" s="14">
        <v>7</v>
      </c>
      <c r="E57" s="14">
        <v>43</v>
      </c>
      <c r="F57" s="14">
        <v>8301</v>
      </c>
      <c r="G57" s="15" t="s">
        <v>530</v>
      </c>
      <c r="H57" s="17">
        <f>H59+H64+H71+H78</f>
        <v>75</v>
      </c>
      <c r="I57" s="14"/>
      <c r="J57" s="32"/>
      <c r="K57" s="41"/>
      <c r="L57" s="41"/>
      <c r="M57" s="41"/>
    </row>
    <row r="58" spans="2:13" ht="31.5">
      <c r="B58" s="38"/>
      <c r="C58" s="15" t="s">
        <v>33</v>
      </c>
      <c r="D58" s="13"/>
      <c r="E58" s="13"/>
      <c r="F58" s="13"/>
      <c r="G58" s="16"/>
      <c r="H58" s="17"/>
      <c r="I58" s="14"/>
      <c r="J58" s="32"/>
      <c r="K58" s="41"/>
      <c r="L58" s="41"/>
      <c r="M58" s="41"/>
    </row>
    <row r="59" spans="2:13" ht="35.25" customHeight="1">
      <c r="B59" s="38" t="s">
        <v>445</v>
      </c>
      <c r="C59" s="12" t="s">
        <v>185</v>
      </c>
      <c r="D59" s="13"/>
      <c r="E59" s="13"/>
      <c r="F59" s="13"/>
      <c r="G59" s="264" t="s">
        <v>184</v>
      </c>
      <c r="H59" s="14">
        <f>SUM(H60:H63)</f>
        <v>0</v>
      </c>
      <c r="I59" s="14"/>
      <c r="J59" s="32"/>
      <c r="K59" s="41"/>
      <c r="L59" s="41"/>
      <c r="M59" s="41"/>
    </row>
    <row r="60" spans="2:13" ht="65.25" customHeight="1" outlineLevel="1">
      <c r="B60" s="38" t="s">
        <v>187</v>
      </c>
      <c r="C60" s="15" t="s">
        <v>103</v>
      </c>
      <c r="D60" s="13"/>
      <c r="E60" s="13"/>
      <c r="F60" s="13"/>
      <c r="G60" s="265"/>
      <c r="H60" s="14"/>
      <c r="I60" s="14"/>
      <c r="J60" s="32"/>
      <c r="K60" s="41"/>
      <c r="L60" s="41"/>
      <c r="M60" s="41"/>
    </row>
    <row r="61" spans="2:13" ht="35.25" customHeight="1" outlineLevel="1">
      <c r="B61" s="38" t="s">
        <v>104</v>
      </c>
      <c r="C61" s="15" t="s">
        <v>102</v>
      </c>
      <c r="D61" s="13"/>
      <c r="E61" s="13"/>
      <c r="F61" s="13"/>
      <c r="G61" s="266"/>
      <c r="H61" s="14"/>
      <c r="I61" s="14"/>
      <c r="J61" s="14"/>
      <c r="K61" s="41"/>
      <c r="L61" s="41"/>
      <c r="M61" s="41"/>
    </row>
    <row r="62" spans="2:13" ht="63" customHeight="1" outlineLevel="1">
      <c r="B62" s="38" t="s">
        <v>106</v>
      </c>
      <c r="C62" s="15" t="s">
        <v>105</v>
      </c>
      <c r="D62" s="13"/>
      <c r="E62" s="13"/>
      <c r="F62" s="13"/>
      <c r="G62" s="15"/>
      <c r="H62" s="14"/>
      <c r="I62" s="14"/>
      <c r="J62" s="14"/>
      <c r="K62" s="41"/>
      <c r="L62" s="41"/>
      <c r="M62" s="41"/>
    </row>
    <row r="63" spans="2:13" ht="31.5" outlineLevel="1">
      <c r="B63" s="38" t="s">
        <v>108</v>
      </c>
      <c r="C63" s="15" t="s">
        <v>107</v>
      </c>
      <c r="D63" s="13"/>
      <c r="E63" s="13"/>
      <c r="F63" s="13"/>
      <c r="G63" s="15" t="s">
        <v>184</v>
      </c>
      <c r="H63" s="14"/>
      <c r="I63" s="14"/>
      <c r="J63" s="14"/>
      <c r="K63" s="41"/>
      <c r="L63" s="41"/>
      <c r="M63" s="41"/>
    </row>
    <row r="64" spans="2:13" ht="31.5">
      <c r="B64" s="38" t="s">
        <v>446</v>
      </c>
      <c r="C64" s="12" t="s">
        <v>186</v>
      </c>
      <c r="D64" s="13"/>
      <c r="E64" s="13"/>
      <c r="F64" s="13"/>
      <c r="G64" s="15" t="s">
        <v>184</v>
      </c>
      <c r="H64" s="14">
        <f>SUM(H65:H70)</f>
        <v>75</v>
      </c>
      <c r="I64" s="14"/>
      <c r="J64" s="14"/>
      <c r="K64" s="41"/>
      <c r="L64" s="41"/>
      <c r="M64" s="41"/>
    </row>
    <row r="65" spans="2:13" ht="47.25" outlineLevel="1">
      <c r="B65" s="38" t="s">
        <v>111</v>
      </c>
      <c r="C65" s="15" t="s">
        <v>109</v>
      </c>
      <c r="D65" s="13"/>
      <c r="E65" s="13"/>
      <c r="F65" s="13"/>
      <c r="G65" s="15" t="s">
        <v>184</v>
      </c>
      <c r="H65" s="14"/>
      <c r="I65" s="14"/>
      <c r="J65" s="14"/>
      <c r="K65" s="41"/>
      <c r="L65" s="41"/>
      <c r="M65" s="41"/>
    </row>
    <row r="66" spans="2:13" ht="64.5" customHeight="1" outlineLevel="1">
      <c r="B66" s="38" t="s">
        <v>112</v>
      </c>
      <c r="C66" s="15" t="s">
        <v>110</v>
      </c>
      <c r="D66" s="13"/>
      <c r="E66" s="13"/>
      <c r="F66" s="13"/>
      <c r="G66" s="264" t="s">
        <v>184</v>
      </c>
      <c r="H66" s="14">
        <v>35</v>
      </c>
      <c r="I66" s="14"/>
      <c r="J66" s="14"/>
      <c r="K66" s="41"/>
      <c r="L66" s="41"/>
      <c r="M66" s="41"/>
    </row>
    <row r="67" spans="2:13" ht="49.5" customHeight="1" outlineLevel="1">
      <c r="B67" s="38" t="s">
        <v>114</v>
      </c>
      <c r="C67" s="15" t="s">
        <v>113</v>
      </c>
      <c r="D67" s="13"/>
      <c r="E67" s="13"/>
      <c r="F67" s="13"/>
      <c r="G67" s="265"/>
      <c r="H67" s="14"/>
      <c r="I67" s="14"/>
      <c r="J67" s="14"/>
      <c r="K67" s="41"/>
      <c r="L67" s="41"/>
      <c r="M67" s="41"/>
    </row>
    <row r="68" spans="2:13" ht="31.5" outlineLevel="1">
      <c r="B68" s="38" t="s">
        <v>116</v>
      </c>
      <c r="C68" s="15" t="s">
        <v>115</v>
      </c>
      <c r="D68" s="13"/>
      <c r="E68" s="13"/>
      <c r="F68" s="13"/>
      <c r="G68" s="265"/>
      <c r="H68" s="14"/>
      <c r="I68" s="14"/>
      <c r="J68" s="14"/>
      <c r="K68" s="41"/>
      <c r="L68" s="41"/>
      <c r="M68" s="41"/>
    </row>
    <row r="69" spans="2:13" ht="31.5" outlineLevel="1">
      <c r="B69" s="38" t="s">
        <v>119</v>
      </c>
      <c r="C69" s="15" t="s">
        <v>117</v>
      </c>
      <c r="D69" s="13"/>
      <c r="E69" s="13"/>
      <c r="F69" s="13"/>
      <c r="G69" s="266"/>
      <c r="H69" s="14">
        <v>40</v>
      </c>
      <c r="I69" s="14"/>
      <c r="J69" s="14"/>
      <c r="K69" s="41"/>
      <c r="L69" s="41"/>
      <c r="M69" s="41"/>
    </row>
    <row r="70" spans="2:13" ht="78.75" outlineLevel="1">
      <c r="B70" s="38" t="s">
        <v>120</v>
      </c>
      <c r="C70" s="15" t="s">
        <v>118</v>
      </c>
      <c r="D70" s="13"/>
      <c r="E70" s="13"/>
      <c r="F70" s="13"/>
      <c r="G70" s="15"/>
      <c r="H70" s="14"/>
      <c r="I70" s="14"/>
      <c r="J70" s="14"/>
      <c r="K70" s="41"/>
      <c r="L70" s="41"/>
      <c r="M70" s="41"/>
    </row>
    <row r="71" spans="2:13" ht="31.5">
      <c r="B71" s="38" t="s">
        <v>447</v>
      </c>
      <c r="C71" s="12" t="s">
        <v>121</v>
      </c>
      <c r="D71" s="13"/>
      <c r="E71" s="13"/>
      <c r="F71" s="13"/>
      <c r="G71" s="15" t="s">
        <v>184</v>
      </c>
      <c r="H71" s="14">
        <f>SUM(H72:H77)</f>
        <v>0</v>
      </c>
      <c r="I71" s="14"/>
      <c r="J71" s="14"/>
      <c r="K71" s="41"/>
      <c r="L71" s="41"/>
      <c r="M71" s="41"/>
    </row>
    <row r="72" spans="2:13" ht="94.5" outlineLevel="1">
      <c r="B72" s="38" t="s">
        <v>192</v>
      </c>
      <c r="C72" s="15" t="s">
        <v>191</v>
      </c>
      <c r="D72" s="13"/>
      <c r="E72" s="13"/>
      <c r="F72" s="13"/>
      <c r="G72" s="15" t="s">
        <v>184</v>
      </c>
      <c r="H72" s="14"/>
      <c r="I72" s="14"/>
      <c r="J72" s="14"/>
      <c r="K72" s="41"/>
      <c r="L72" s="41"/>
      <c r="M72" s="41"/>
    </row>
    <row r="73" spans="2:13" ht="126" outlineLevel="1">
      <c r="B73" s="38" t="s">
        <v>193</v>
      </c>
      <c r="C73" s="15" t="s">
        <v>194</v>
      </c>
      <c r="D73" s="13"/>
      <c r="E73" s="13"/>
      <c r="F73" s="13"/>
      <c r="G73" s="15" t="s">
        <v>184</v>
      </c>
      <c r="H73" s="14"/>
      <c r="I73" s="14"/>
      <c r="J73" s="14"/>
      <c r="K73" s="41"/>
      <c r="L73" s="41"/>
      <c r="M73" s="41"/>
    </row>
    <row r="74" spans="2:13" ht="78.75" outlineLevel="1">
      <c r="B74" s="38" t="s">
        <v>196</v>
      </c>
      <c r="C74" s="15" t="s">
        <v>195</v>
      </c>
      <c r="D74" s="13"/>
      <c r="E74" s="13"/>
      <c r="F74" s="13"/>
      <c r="G74" s="15"/>
      <c r="H74" s="14"/>
      <c r="I74" s="14"/>
      <c r="J74" s="14"/>
      <c r="K74" s="41"/>
      <c r="L74" s="41"/>
      <c r="M74" s="41"/>
    </row>
    <row r="75" spans="2:13" ht="47.25" outlineLevel="1">
      <c r="B75" s="38" t="s">
        <v>463</v>
      </c>
      <c r="C75" s="15" t="s">
        <v>462</v>
      </c>
      <c r="D75" s="13"/>
      <c r="E75" s="13"/>
      <c r="F75" s="13"/>
      <c r="G75" s="15" t="s">
        <v>184</v>
      </c>
      <c r="H75" s="14"/>
      <c r="I75" s="14"/>
      <c r="J75" s="14"/>
      <c r="K75" s="41"/>
      <c r="L75" s="41"/>
      <c r="M75" s="41"/>
    </row>
    <row r="76" spans="2:13" ht="63" outlineLevel="1">
      <c r="B76" s="38" t="s">
        <v>466</v>
      </c>
      <c r="C76" s="15" t="s">
        <v>465</v>
      </c>
      <c r="D76" s="13"/>
      <c r="E76" s="13"/>
      <c r="F76" s="13"/>
      <c r="G76" s="15" t="s">
        <v>184</v>
      </c>
      <c r="H76" s="14"/>
      <c r="I76" s="14"/>
      <c r="J76" s="14"/>
      <c r="K76" s="41"/>
      <c r="L76" s="41"/>
      <c r="M76" s="41"/>
    </row>
    <row r="77" spans="2:13" ht="63" outlineLevel="1">
      <c r="B77" s="38" t="s">
        <v>468</v>
      </c>
      <c r="C77" s="15" t="s">
        <v>467</v>
      </c>
      <c r="D77" s="13"/>
      <c r="E77" s="13"/>
      <c r="F77" s="13"/>
      <c r="G77" s="15" t="s">
        <v>475</v>
      </c>
      <c r="H77" s="14"/>
      <c r="I77" s="14"/>
      <c r="J77" s="14"/>
      <c r="K77" s="41"/>
      <c r="L77" s="41"/>
      <c r="M77" s="41"/>
    </row>
    <row r="78" spans="2:13" ht="63">
      <c r="B78" s="38" t="s">
        <v>469</v>
      </c>
      <c r="C78" s="12" t="s">
        <v>470</v>
      </c>
      <c r="D78" s="13"/>
      <c r="E78" s="13"/>
      <c r="F78" s="13"/>
      <c r="G78" s="15" t="s">
        <v>530</v>
      </c>
      <c r="H78" s="14">
        <f>SUM(H79:H80)</f>
        <v>0</v>
      </c>
      <c r="I78" s="14"/>
      <c r="J78" s="14"/>
      <c r="K78" s="41"/>
      <c r="L78" s="41"/>
      <c r="M78" s="41"/>
    </row>
    <row r="79" spans="2:13" ht="63" outlineLevel="1">
      <c r="B79" s="38" t="s">
        <v>473</v>
      </c>
      <c r="C79" s="15" t="s">
        <v>471</v>
      </c>
      <c r="D79" s="13"/>
      <c r="E79" s="13"/>
      <c r="F79" s="13"/>
      <c r="G79" s="15" t="s">
        <v>184</v>
      </c>
      <c r="H79" s="14"/>
      <c r="I79" s="14"/>
      <c r="J79" s="14"/>
      <c r="K79" s="41"/>
      <c r="L79" s="41"/>
      <c r="M79" s="41"/>
    </row>
    <row r="80" spans="2:13" ht="63" outlineLevel="1">
      <c r="B80" s="38" t="s">
        <v>474</v>
      </c>
      <c r="C80" s="15" t="s">
        <v>472</v>
      </c>
      <c r="D80" s="13"/>
      <c r="E80" s="13"/>
      <c r="F80" s="13"/>
      <c r="G80" s="15" t="s">
        <v>531</v>
      </c>
      <c r="H80" s="14"/>
      <c r="I80" s="14"/>
      <c r="J80" s="14"/>
      <c r="K80" s="41"/>
      <c r="L80" s="41"/>
      <c r="M80" s="41"/>
    </row>
    <row r="81" spans="2:13" ht="94.5">
      <c r="B81" s="39">
        <v>5</v>
      </c>
      <c r="C81" s="18" t="s">
        <v>20</v>
      </c>
      <c r="D81" s="19"/>
      <c r="E81" s="19"/>
      <c r="F81" s="19"/>
      <c r="G81" s="26" t="s">
        <v>489</v>
      </c>
      <c r="H81" s="24">
        <f>H83+H89+H117</f>
        <v>8803.02</v>
      </c>
      <c r="I81" s="24">
        <f>I83+I89+I117</f>
        <v>8803.02</v>
      </c>
      <c r="J81" s="24">
        <f>J83+J89+J117</f>
        <v>0</v>
      </c>
      <c r="K81" s="42"/>
      <c r="L81" s="42"/>
      <c r="M81" s="42"/>
    </row>
    <row r="82" spans="2:13" ht="31.5">
      <c r="B82" s="39"/>
      <c r="C82" s="25" t="s">
        <v>33</v>
      </c>
      <c r="D82" s="19"/>
      <c r="E82" s="19"/>
      <c r="F82" s="19"/>
      <c r="G82" s="19"/>
      <c r="H82" s="24"/>
      <c r="I82" s="24"/>
      <c r="J82" s="24"/>
      <c r="K82" s="42"/>
      <c r="L82" s="42"/>
      <c r="M82" s="42"/>
    </row>
    <row r="83" spans="2:13" ht="63">
      <c r="B83" s="39" t="s">
        <v>442</v>
      </c>
      <c r="C83" s="27" t="s">
        <v>216</v>
      </c>
      <c r="D83" s="21"/>
      <c r="E83" s="21"/>
      <c r="F83" s="21"/>
      <c r="G83" s="23" t="s">
        <v>532</v>
      </c>
      <c r="H83" s="20">
        <f>SUM(H84:H88)</f>
        <v>0</v>
      </c>
      <c r="I83" s="20">
        <f>SUM(I84:I88)</f>
        <v>0</v>
      </c>
      <c r="J83" s="20">
        <f>SUM(J84:J88)</f>
        <v>0</v>
      </c>
      <c r="K83" s="41"/>
      <c r="L83" s="41"/>
      <c r="M83" s="41"/>
    </row>
    <row r="84" spans="2:13" ht="47.25" outlineLevel="1">
      <c r="B84" s="39" t="s">
        <v>217</v>
      </c>
      <c r="C84" s="23" t="s">
        <v>215</v>
      </c>
      <c r="D84" s="21"/>
      <c r="E84" s="21"/>
      <c r="F84" s="21"/>
      <c r="G84" s="22" t="s">
        <v>485</v>
      </c>
      <c r="H84" s="20"/>
      <c r="I84" s="20"/>
      <c r="J84" s="20"/>
      <c r="K84" s="41"/>
      <c r="L84" s="41"/>
      <c r="M84" s="41"/>
    </row>
    <row r="85" spans="2:13" ht="47.25" outlineLevel="1">
      <c r="B85" s="39" t="s">
        <v>219</v>
      </c>
      <c r="C85" s="23" t="s">
        <v>218</v>
      </c>
      <c r="D85" s="23"/>
      <c r="E85" s="23"/>
      <c r="F85" s="23"/>
      <c r="G85" s="22" t="s">
        <v>485</v>
      </c>
      <c r="H85" s="20"/>
      <c r="I85" s="20"/>
      <c r="J85" s="20"/>
      <c r="K85" s="41"/>
      <c r="L85" s="41"/>
      <c r="M85" s="41"/>
    </row>
    <row r="86" spans="2:13" ht="47.25" outlineLevel="1">
      <c r="B86" s="39" t="s">
        <v>246</v>
      </c>
      <c r="C86" s="23" t="s">
        <v>220</v>
      </c>
      <c r="D86" s="23"/>
      <c r="E86" s="23"/>
      <c r="F86" s="23"/>
      <c r="G86" s="22" t="s">
        <v>485</v>
      </c>
      <c r="H86" s="20"/>
      <c r="I86" s="20"/>
      <c r="J86" s="20"/>
      <c r="K86" s="41"/>
      <c r="L86" s="41"/>
      <c r="M86" s="41"/>
    </row>
    <row r="87" spans="2:13" ht="47.25" outlineLevel="1">
      <c r="B87" s="39" t="s">
        <v>247</v>
      </c>
      <c r="C87" s="23" t="s">
        <v>245</v>
      </c>
      <c r="D87" s="23"/>
      <c r="E87" s="23"/>
      <c r="F87" s="23"/>
      <c r="G87" s="23" t="s">
        <v>324</v>
      </c>
      <c r="H87" s="20"/>
      <c r="I87" s="20"/>
      <c r="J87" s="20"/>
      <c r="K87" s="41"/>
      <c r="L87" s="41"/>
      <c r="M87" s="41"/>
    </row>
    <row r="88" spans="2:13" ht="63" outlineLevel="1">
      <c r="B88" s="39" t="s">
        <v>249</v>
      </c>
      <c r="C88" s="23" t="s">
        <v>248</v>
      </c>
      <c r="D88" s="23"/>
      <c r="E88" s="23"/>
      <c r="F88" s="23"/>
      <c r="G88" s="23" t="s">
        <v>490</v>
      </c>
      <c r="H88" s="20"/>
      <c r="I88" s="20"/>
      <c r="J88" s="20"/>
      <c r="K88" s="41"/>
      <c r="L88" s="41"/>
      <c r="M88" s="41"/>
    </row>
    <row r="89" spans="2:13" ht="63">
      <c r="B89" s="39" t="s">
        <v>443</v>
      </c>
      <c r="C89" s="27" t="s">
        <v>250</v>
      </c>
      <c r="D89" s="21"/>
      <c r="E89" s="21"/>
      <c r="F89" s="21"/>
      <c r="G89" s="23" t="s">
        <v>533</v>
      </c>
      <c r="H89" s="20">
        <f>SUM(H90:H116)</f>
        <v>8803.02</v>
      </c>
      <c r="I89" s="20">
        <f>SUM(I90:I116)</f>
        <v>8803.02</v>
      </c>
      <c r="J89" s="20">
        <f>SUM(J90:J116)</f>
        <v>0</v>
      </c>
      <c r="K89" s="41"/>
      <c r="L89" s="41"/>
      <c r="M89" s="41"/>
    </row>
    <row r="90" spans="2:13" ht="47.25" outlineLevel="1">
      <c r="B90" s="39" t="s">
        <v>255</v>
      </c>
      <c r="C90" s="52" t="s">
        <v>252</v>
      </c>
      <c r="D90" s="21"/>
      <c r="E90" s="21"/>
      <c r="F90" s="21"/>
      <c r="G90" s="261"/>
      <c r="H90" s="20"/>
      <c r="I90" s="20"/>
      <c r="J90" s="20"/>
      <c r="K90" s="41"/>
      <c r="L90" s="41"/>
      <c r="M90" s="41"/>
    </row>
    <row r="91" spans="2:13" ht="31.5" outlineLevel="1">
      <c r="B91" s="39" t="s">
        <v>256</v>
      </c>
      <c r="C91" s="52" t="s">
        <v>251</v>
      </c>
      <c r="D91" s="21"/>
      <c r="E91" s="21"/>
      <c r="F91" s="21"/>
      <c r="G91" s="262"/>
      <c r="H91" s="20"/>
      <c r="I91" s="20"/>
      <c r="J91" s="20"/>
      <c r="K91" s="41"/>
      <c r="L91" s="41"/>
      <c r="M91" s="41"/>
    </row>
    <row r="92" spans="2:13" ht="31.5" outlineLevel="1">
      <c r="B92" s="39" t="s">
        <v>257</v>
      </c>
      <c r="C92" s="52" t="s">
        <v>253</v>
      </c>
      <c r="D92" s="21"/>
      <c r="E92" s="21"/>
      <c r="F92" s="21"/>
      <c r="G92" s="263"/>
      <c r="H92" s="20"/>
      <c r="I92" s="20"/>
      <c r="J92" s="20"/>
      <c r="K92" s="41"/>
      <c r="L92" s="41"/>
      <c r="M92" s="41"/>
    </row>
    <row r="93" spans="2:13" ht="63" outlineLevel="1">
      <c r="B93" s="39" t="s">
        <v>258</v>
      </c>
      <c r="C93" s="52" t="s">
        <v>254</v>
      </c>
      <c r="D93" s="21"/>
      <c r="E93" s="21"/>
      <c r="F93" s="21"/>
      <c r="G93" s="23" t="s">
        <v>490</v>
      </c>
      <c r="H93" s="20"/>
      <c r="I93" s="20"/>
      <c r="J93" s="20"/>
      <c r="K93" s="41"/>
      <c r="L93" s="41"/>
      <c r="M93" s="41"/>
    </row>
    <row r="94" spans="2:13" ht="47.25" outlineLevel="1">
      <c r="B94" s="39" t="s">
        <v>260</v>
      </c>
      <c r="C94" s="23" t="s">
        <v>259</v>
      </c>
      <c r="D94" s="21"/>
      <c r="E94" s="21"/>
      <c r="F94" s="21"/>
      <c r="G94" s="261"/>
      <c r="H94" s="20"/>
      <c r="I94" s="20"/>
      <c r="J94" s="20"/>
      <c r="K94" s="41"/>
      <c r="L94" s="41"/>
      <c r="M94" s="41"/>
    </row>
    <row r="95" spans="2:13" ht="47.25" outlineLevel="1">
      <c r="B95" s="39" t="s">
        <v>294</v>
      </c>
      <c r="C95" s="52" t="s">
        <v>261</v>
      </c>
      <c r="D95" s="23"/>
      <c r="E95" s="23"/>
      <c r="F95" s="23"/>
      <c r="G95" s="262"/>
      <c r="H95" s="20"/>
      <c r="I95" s="20"/>
      <c r="J95" s="20"/>
      <c r="K95" s="41"/>
      <c r="L95" s="41"/>
      <c r="M95" s="41"/>
    </row>
    <row r="96" spans="2:13" ht="15.75" outlineLevel="1">
      <c r="B96" s="39" t="s">
        <v>295</v>
      </c>
      <c r="C96" s="23" t="s">
        <v>262</v>
      </c>
      <c r="D96" s="23"/>
      <c r="E96" s="23"/>
      <c r="F96" s="23"/>
      <c r="G96" s="263"/>
      <c r="H96" s="20"/>
      <c r="I96" s="20"/>
      <c r="J96" s="20"/>
      <c r="K96" s="41"/>
      <c r="L96" s="41"/>
      <c r="M96" s="41"/>
    </row>
    <row r="97" spans="2:13" ht="47.25" outlineLevel="1">
      <c r="B97" s="39" t="s">
        <v>296</v>
      </c>
      <c r="C97" s="23" t="s">
        <v>263</v>
      </c>
      <c r="D97" s="23"/>
      <c r="E97" s="23"/>
      <c r="F97" s="23"/>
      <c r="G97" s="23"/>
      <c r="H97" s="20"/>
      <c r="I97" s="20"/>
      <c r="J97" s="20"/>
      <c r="K97" s="41"/>
      <c r="L97" s="41"/>
      <c r="M97" s="41"/>
    </row>
    <row r="98" spans="2:13" ht="47.25" outlineLevel="1">
      <c r="B98" s="39" t="s">
        <v>297</v>
      </c>
      <c r="C98" s="23" t="s">
        <v>264</v>
      </c>
      <c r="D98" s="23"/>
      <c r="E98" s="23"/>
      <c r="F98" s="23"/>
      <c r="G98" s="23"/>
      <c r="H98" s="20"/>
      <c r="I98" s="20"/>
      <c r="J98" s="20"/>
      <c r="K98" s="41"/>
      <c r="L98" s="41"/>
      <c r="M98" s="41"/>
    </row>
    <row r="99" spans="2:13" ht="31.5" outlineLevel="1">
      <c r="B99" s="39" t="s">
        <v>298</v>
      </c>
      <c r="C99" s="23" t="s">
        <v>265</v>
      </c>
      <c r="D99" s="23"/>
      <c r="E99" s="23"/>
      <c r="F99" s="23"/>
      <c r="G99" s="261"/>
      <c r="H99" s="20"/>
      <c r="I99" s="20"/>
      <c r="J99" s="20"/>
      <c r="K99" s="41"/>
      <c r="L99" s="41"/>
      <c r="M99" s="41"/>
    </row>
    <row r="100" spans="2:13" ht="31.5" customHeight="1" outlineLevel="1">
      <c r="B100" s="39" t="s">
        <v>299</v>
      </c>
      <c r="C100" s="52" t="s">
        <v>266</v>
      </c>
      <c r="D100" s="23"/>
      <c r="E100" s="23"/>
      <c r="F100" s="23"/>
      <c r="G100" s="263"/>
      <c r="H100" s="20"/>
      <c r="I100" s="20"/>
      <c r="J100" s="20"/>
      <c r="K100" s="41"/>
      <c r="L100" s="41"/>
      <c r="M100" s="41"/>
    </row>
    <row r="101" spans="2:13" ht="31.5" outlineLevel="1">
      <c r="B101" s="39" t="s">
        <v>300</v>
      </c>
      <c r="C101" s="52" t="s">
        <v>267</v>
      </c>
      <c r="D101" s="23"/>
      <c r="E101" s="23"/>
      <c r="F101" s="23"/>
      <c r="G101" s="23"/>
      <c r="H101" s="20"/>
      <c r="I101" s="20"/>
      <c r="J101" s="20"/>
      <c r="K101" s="41"/>
      <c r="L101" s="41"/>
      <c r="M101" s="41"/>
    </row>
    <row r="102" spans="2:13" ht="31.5" outlineLevel="1">
      <c r="B102" s="39" t="s">
        <v>301</v>
      </c>
      <c r="C102" s="23" t="s">
        <v>268</v>
      </c>
      <c r="D102" s="23"/>
      <c r="E102" s="23"/>
      <c r="F102" s="23"/>
      <c r="G102" s="23"/>
      <c r="H102" s="20"/>
      <c r="I102" s="20"/>
      <c r="J102" s="20"/>
      <c r="K102" s="41"/>
      <c r="L102" s="41"/>
      <c r="M102" s="41"/>
    </row>
    <row r="103" spans="2:13" ht="63" outlineLevel="1">
      <c r="B103" s="39" t="s">
        <v>302</v>
      </c>
      <c r="C103" s="23" t="s">
        <v>269</v>
      </c>
      <c r="D103" s="23"/>
      <c r="E103" s="23"/>
      <c r="F103" s="23"/>
      <c r="G103" s="23"/>
      <c r="H103" s="20"/>
      <c r="I103" s="20"/>
      <c r="J103" s="20"/>
      <c r="K103" s="41"/>
      <c r="L103" s="41"/>
      <c r="M103" s="41"/>
    </row>
    <row r="104" spans="2:13" ht="31.5" outlineLevel="1">
      <c r="B104" s="39" t="s">
        <v>303</v>
      </c>
      <c r="C104" s="23" t="s">
        <v>270</v>
      </c>
      <c r="D104" s="23"/>
      <c r="E104" s="23"/>
      <c r="F104" s="23"/>
      <c r="G104" s="261"/>
      <c r="H104" s="20"/>
      <c r="I104" s="20"/>
      <c r="J104" s="20"/>
      <c r="K104" s="41"/>
      <c r="L104" s="41"/>
      <c r="M104" s="41"/>
    </row>
    <row r="105" spans="2:13" ht="110.25" outlineLevel="1">
      <c r="B105" s="39" t="s">
        <v>304</v>
      </c>
      <c r="C105" s="23" t="s">
        <v>225</v>
      </c>
      <c r="D105" s="23"/>
      <c r="E105" s="23"/>
      <c r="F105" s="23"/>
      <c r="G105" s="263"/>
      <c r="H105" s="20"/>
      <c r="I105" s="20"/>
      <c r="J105" s="20"/>
      <c r="K105" s="41"/>
      <c r="L105" s="41"/>
      <c r="M105" s="41"/>
    </row>
    <row r="106" spans="2:13" ht="78.75" outlineLevel="1">
      <c r="B106" s="39" t="s">
        <v>305</v>
      </c>
      <c r="C106" s="23" t="s">
        <v>226</v>
      </c>
      <c r="D106" s="23"/>
      <c r="E106" s="23"/>
      <c r="F106" s="23"/>
      <c r="G106" s="261"/>
      <c r="H106" s="20"/>
      <c r="I106" s="20"/>
      <c r="J106" s="20"/>
      <c r="K106" s="41"/>
      <c r="L106" s="41"/>
      <c r="M106" s="41"/>
    </row>
    <row r="107" spans="2:13" ht="31.5" outlineLevel="1">
      <c r="B107" s="39" t="s">
        <v>306</v>
      </c>
      <c r="C107" s="23" t="s">
        <v>227</v>
      </c>
      <c r="D107" s="23"/>
      <c r="E107" s="23"/>
      <c r="F107" s="23"/>
      <c r="G107" s="262"/>
      <c r="H107" s="20"/>
      <c r="I107" s="20"/>
      <c r="J107" s="20"/>
      <c r="K107" s="41"/>
      <c r="L107" s="41"/>
      <c r="M107" s="41"/>
    </row>
    <row r="108" spans="2:13" ht="31.5" outlineLevel="1">
      <c r="B108" s="39" t="s">
        <v>307</v>
      </c>
      <c r="C108" s="52" t="s">
        <v>228</v>
      </c>
      <c r="D108" s="23"/>
      <c r="E108" s="23"/>
      <c r="F108" s="23"/>
      <c r="G108" s="262"/>
      <c r="H108" s="20"/>
      <c r="I108" s="20"/>
      <c r="J108" s="20"/>
      <c r="K108" s="41"/>
      <c r="L108" s="41"/>
      <c r="M108" s="41"/>
    </row>
    <row r="109" spans="2:13" ht="31.5" outlineLevel="1">
      <c r="B109" s="39" t="s">
        <v>308</v>
      </c>
      <c r="C109" s="52" t="s">
        <v>229</v>
      </c>
      <c r="D109" s="23"/>
      <c r="E109" s="23"/>
      <c r="F109" s="23"/>
      <c r="G109" s="263"/>
      <c r="H109" s="20"/>
      <c r="I109" s="20"/>
      <c r="J109" s="20"/>
      <c r="K109" s="41"/>
      <c r="L109" s="41"/>
      <c r="M109" s="41"/>
    </row>
    <row r="110" spans="2:13" ht="15.75" outlineLevel="1">
      <c r="B110" s="39" t="s">
        <v>309</v>
      </c>
      <c r="C110" s="23" t="s">
        <v>230</v>
      </c>
      <c r="D110" s="23"/>
      <c r="E110" s="23"/>
      <c r="F110" s="23"/>
      <c r="G110" s="23"/>
      <c r="H110" s="20"/>
      <c r="I110" s="20"/>
      <c r="J110" s="20"/>
      <c r="K110" s="41"/>
      <c r="L110" s="41"/>
      <c r="M110" s="41"/>
    </row>
    <row r="111" spans="2:13" ht="31.5" outlineLevel="1">
      <c r="B111" s="39" t="s">
        <v>310</v>
      </c>
      <c r="C111" s="23" t="s">
        <v>519</v>
      </c>
      <c r="D111" s="23"/>
      <c r="E111" s="23"/>
      <c r="F111" s="23"/>
      <c r="G111" s="261"/>
      <c r="H111" s="20"/>
      <c r="I111" s="20"/>
      <c r="J111" s="20"/>
      <c r="K111" s="41"/>
      <c r="L111" s="41"/>
      <c r="M111" s="41"/>
    </row>
    <row r="112" spans="2:13" ht="47.25" outlineLevel="1">
      <c r="B112" s="39" t="s">
        <v>311</v>
      </c>
      <c r="C112" s="23" t="s">
        <v>520</v>
      </c>
      <c r="D112" s="23"/>
      <c r="E112" s="23"/>
      <c r="F112" s="23"/>
      <c r="G112" s="262"/>
      <c r="H112" s="20"/>
      <c r="I112" s="20"/>
      <c r="J112" s="20"/>
      <c r="K112" s="41"/>
      <c r="L112" s="41"/>
      <c r="M112" s="41"/>
    </row>
    <row r="113" spans="2:13" ht="15.75" outlineLevel="1">
      <c r="B113" s="39" t="s">
        <v>312</v>
      </c>
      <c r="C113" s="23" t="s">
        <v>521</v>
      </c>
      <c r="D113" s="23"/>
      <c r="E113" s="23"/>
      <c r="F113" s="23"/>
      <c r="G113" s="263"/>
      <c r="H113" s="20"/>
      <c r="I113" s="20"/>
      <c r="J113" s="20"/>
      <c r="K113" s="41"/>
      <c r="L113" s="41"/>
      <c r="M113" s="41"/>
    </row>
    <row r="114" spans="2:13" ht="31.5" outlineLevel="1">
      <c r="B114" s="39" t="s">
        <v>313</v>
      </c>
      <c r="C114" s="23" t="s">
        <v>522</v>
      </c>
      <c r="D114" s="23"/>
      <c r="E114" s="23"/>
      <c r="F114" s="23"/>
      <c r="G114" s="261"/>
      <c r="H114" s="20"/>
      <c r="I114" s="20"/>
      <c r="J114" s="20"/>
      <c r="K114" s="41"/>
      <c r="L114" s="41"/>
      <c r="M114" s="41"/>
    </row>
    <row r="115" spans="2:13" ht="63" outlineLevel="1">
      <c r="B115" s="39" t="s">
        <v>314</v>
      </c>
      <c r="C115" s="23" t="s">
        <v>523</v>
      </c>
      <c r="D115" s="23"/>
      <c r="E115" s="23"/>
      <c r="F115" s="23"/>
      <c r="G115" s="262"/>
      <c r="H115" s="20">
        <v>4607.97</v>
      </c>
      <c r="I115" s="20">
        <v>4607.97</v>
      </c>
      <c r="J115" s="20"/>
      <c r="K115" s="41"/>
      <c r="L115" s="41"/>
      <c r="M115" s="41"/>
    </row>
    <row r="116" spans="2:13" ht="47.25" outlineLevel="1">
      <c r="B116" s="39" t="s">
        <v>315</v>
      </c>
      <c r="C116" s="23" t="s">
        <v>524</v>
      </c>
      <c r="D116" s="23"/>
      <c r="E116" s="23"/>
      <c r="F116" s="23"/>
      <c r="G116" s="263"/>
      <c r="H116" s="20">
        <v>4195.05</v>
      </c>
      <c r="I116" s="20">
        <v>4195.05</v>
      </c>
      <c r="J116" s="20"/>
      <c r="K116" s="41"/>
      <c r="L116" s="41"/>
      <c r="M116" s="41"/>
    </row>
    <row r="117" spans="2:13" ht="78.75">
      <c r="B117" s="39" t="s">
        <v>444</v>
      </c>
      <c r="C117" s="27" t="s">
        <v>293</v>
      </c>
      <c r="D117" s="23"/>
      <c r="E117" s="23"/>
      <c r="F117" s="23"/>
      <c r="G117" s="23" t="s">
        <v>491</v>
      </c>
      <c r="H117" s="20">
        <f>SUM(H118:H127)</f>
        <v>0</v>
      </c>
      <c r="I117" s="20">
        <f>SUM(I118:I127)</f>
        <v>0</v>
      </c>
      <c r="J117" s="20">
        <f>SUM(J118:J127)</f>
        <v>0</v>
      </c>
      <c r="K117" s="41"/>
      <c r="L117" s="41"/>
      <c r="M117" s="41"/>
    </row>
    <row r="118" spans="2:13" ht="47.25" outlineLevel="1">
      <c r="B118" s="39" t="s">
        <v>316</v>
      </c>
      <c r="C118" s="52" t="s">
        <v>252</v>
      </c>
      <c r="D118" s="23"/>
      <c r="E118" s="23"/>
      <c r="F118" s="23"/>
      <c r="G118" s="23" t="s">
        <v>490</v>
      </c>
      <c r="H118" s="20"/>
      <c r="I118" s="20"/>
      <c r="J118" s="20"/>
      <c r="K118" s="41"/>
      <c r="L118" s="41"/>
      <c r="M118" s="41"/>
    </row>
    <row r="119" spans="2:13" ht="68.25" customHeight="1" outlineLevel="1">
      <c r="B119" s="39" t="s">
        <v>317</v>
      </c>
      <c r="C119" s="52" t="s">
        <v>251</v>
      </c>
      <c r="D119" s="23"/>
      <c r="E119" s="23"/>
      <c r="F119" s="23"/>
      <c r="G119" s="23" t="s">
        <v>490</v>
      </c>
      <c r="H119" s="20"/>
      <c r="I119" s="20"/>
      <c r="J119" s="20"/>
      <c r="K119" s="41"/>
      <c r="L119" s="41"/>
      <c r="M119" s="41"/>
    </row>
    <row r="120" spans="2:13" ht="47.25" outlineLevel="1">
      <c r="B120" s="39" t="s">
        <v>318</v>
      </c>
      <c r="C120" s="52" t="s">
        <v>253</v>
      </c>
      <c r="D120" s="23"/>
      <c r="E120" s="23"/>
      <c r="F120" s="23"/>
      <c r="G120" s="23" t="s">
        <v>490</v>
      </c>
      <c r="H120" s="20"/>
      <c r="I120" s="20"/>
      <c r="J120" s="20"/>
      <c r="K120" s="41"/>
      <c r="L120" s="41"/>
      <c r="M120" s="41"/>
    </row>
    <row r="121" spans="2:13" ht="63" outlineLevel="1">
      <c r="B121" s="39"/>
      <c r="C121" s="52" t="s">
        <v>254</v>
      </c>
      <c r="D121" s="23"/>
      <c r="E121" s="23"/>
      <c r="F121" s="23"/>
      <c r="G121" s="23"/>
      <c r="H121" s="20"/>
      <c r="I121" s="20"/>
      <c r="J121" s="20"/>
      <c r="K121" s="41"/>
      <c r="L121" s="41"/>
      <c r="M121" s="41"/>
    </row>
    <row r="122" spans="2:13" ht="47.25" outlineLevel="1">
      <c r="B122" s="39"/>
      <c r="C122" s="52" t="s">
        <v>261</v>
      </c>
      <c r="D122" s="23"/>
      <c r="E122" s="23"/>
      <c r="F122" s="23"/>
      <c r="G122" s="23"/>
      <c r="H122" s="20"/>
      <c r="I122" s="20"/>
      <c r="J122" s="20"/>
      <c r="K122" s="41"/>
      <c r="L122" s="41"/>
      <c r="M122" s="41"/>
    </row>
    <row r="123" spans="2:13" ht="15.75" outlineLevel="1">
      <c r="B123" s="39"/>
      <c r="C123" s="52" t="s">
        <v>266</v>
      </c>
      <c r="D123" s="23"/>
      <c r="E123" s="23"/>
      <c r="F123" s="23"/>
      <c r="G123" s="23"/>
      <c r="H123" s="20"/>
      <c r="I123" s="20"/>
      <c r="J123" s="20"/>
      <c r="K123" s="41"/>
      <c r="L123" s="41"/>
      <c r="M123" s="41"/>
    </row>
    <row r="124" spans="2:13" ht="31.5" outlineLevel="1">
      <c r="B124" s="39"/>
      <c r="C124" s="52" t="s">
        <v>267</v>
      </c>
      <c r="D124" s="23"/>
      <c r="E124" s="23"/>
      <c r="F124" s="23"/>
      <c r="G124" s="23"/>
      <c r="H124" s="20"/>
      <c r="I124" s="20"/>
      <c r="J124" s="20"/>
      <c r="K124" s="41"/>
      <c r="L124" s="41"/>
      <c r="M124" s="41"/>
    </row>
    <row r="125" spans="2:13" ht="31.5">
      <c r="B125" s="39"/>
      <c r="C125" s="52" t="s">
        <v>228</v>
      </c>
      <c r="D125" s="23"/>
      <c r="E125" s="23"/>
      <c r="F125" s="23"/>
      <c r="G125" s="23"/>
      <c r="H125" s="20"/>
      <c r="I125" s="20"/>
      <c r="J125" s="20"/>
      <c r="K125" s="41"/>
      <c r="L125" s="41"/>
      <c r="M125" s="41"/>
    </row>
    <row r="126" spans="2:13" ht="47.25" outlineLevel="1">
      <c r="B126" s="39"/>
      <c r="C126" s="52" t="s">
        <v>229</v>
      </c>
      <c r="D126" s="23"/>
      <c r="E126" s="23"/>
      <c r="F126" s="23"/>
      <c r="G126" s="23" t="s">
        <v>490</v>
      </c>
      <c r="H126" s="20"/>
      <c r="I126" s="20"/>
      <c r="J126" s="20"/>
      <c r="K126" s="41"/>
      <c r="L126" s="41"/>
      <c r="M126" s="41"/>
    </row>
    <row r="127" spans="2:13" ht="47.25" outlineLevel="1">
      <c r="B127" s="39"/>
      <c r="C127" s="23"/>
      <c r="D127" s="23"/>
      <c r="E127" s="23"/>
      <c r="F127" s="23"/>
      <c r="G127" s="23" t="s">
        <v>490</v>
      </c>
      <c r="H127" s="20"/>
      <c r="I127" s="20"/>
      <c r="J127" s="20"/>
      <c r="K127" s="41"/>
      <c r="L127" s="41"/>
      <c r="M127" s="41"/>
    </row>
    <row r="128" spans="2:13" ht="47.25">
      <c r="B128" s="37">
        <v>6</v>
      </c>
      <c r="C128" s="11" t="s">
        <v>238</v>
      </c>
      <c r="D128" s="33"/>
      <c r="E128" s="33"/>
      <c r="F128" s="33"/>
      <c r="G128" s="28" t="s">
        <v>237</v>
      </c>
      <c r="H128" s="33"/>
      <c r="I128" s="33"/>
      <c r="J128" s="33"/>
      <c r="K128" s="29"/>
      <c r="L128" s="29"/>
      <c r="M128" s="29"/>
    </row>
    <row r="129" spans="2:13" ht="31.5">
      <c r="B129" s="36" t="s">
        <v>448</v>
      </c>
      <c r="C129" s="26" t="s">
        <v>239</v>
      </c>
      <c r="D129" s="35"/>
      <c r="E129" s="35"/>
      <c r="F129" s="35"/>
      <c r="G129" s="26" t="s">
        <v>237</v>
      </c>
      <c r="H129" s="35"/>
      <c r="I129" s="35"/>
      <c r="J129" s="35"/>
      <c r="K129" s="35"/>
      <c r="L129" s="35"/>
      <c r="M129" s="35"/>
    </row>
  </sheetData>
  <sheetProtection/>
  <mergeCells count="26">
    <mergeCell ref="G52:G53"/>
    <mergeCell ref="G15:G17"/>
    <mergeCell ref="D14:J14"/>
    <mergeCell ref="D31:J31"/>
    <mergeCell ref="G24:G29"/>
    <mergeCell ref="G18:G19"/>
    <mergeCell ref="G20:G23"/>
    <mergeCell ref="G114:G116"/>
    <mergeCell ref="G99:G100"/>
    <mergeCell ref="G59:G61"/>
    <mergeCell ref="G66:G69"/>
    <mergeCell ref="G111:G113"/>
    <mergeCell ref="G94:G96"/>
    <mergeCell ref="G90:G92"/>
    <mergeCell ref="G106:G109"/>
    <mergeCell ref="G104:G105"/>
    <mergeCell ref="F1:G1"/>
    <mergeCell ref="F2:J2"/>
    <mergeCell ref="H7:M7"/>
    <mergeCell ref="H8:M8"/>
    <mergeCell ref="B4:J4"/>
    <mergeCell ref="B5:J5"/>
    <mergeCell ref="B7:B9"/>
    <mergeCell ref="C7:C9"/>
    <mergeCell ref="D7:F8"/>
    <mergeCell ref="G7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3"/>
  <sheetViews>
    <sheetView view="pageBreakPreview" zoomScale="70" zoomScaleNormal="70" zoomScaleSheetLayoutView="7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9" sqref="B109:B110"/>
    </sheetView>
  </sheetViews>
  <sheetFormatPr defaultColWidth="9.140625" defaultRowHeight="15"/>
  <cols>
    <col min="1" max="1" width="6.8515625" style="83" customWidth="1"/>
    <col min="2" max="2" width="68.00390625" style="83" customWidth="1"/>
    <col min="3" max="3" width="12.8515625" style="83" customWidth="1"/>
    <col min="4" max="4" width="14.00390625" style="83" customWidth="1"/>
    <col min="5" max="5" width="13.28125" style="83" customWidth="1"/>
    <col min="6" max="6" width="57.8515625" style="83" customWidth="1"/>
    <col min="7" max="7" width="14.00390625" style="83" customWidth="1"/>
    <col min="8" max="8" width="12.8515625" style="83" customWidth="1"/>
    <col min="9" max="9" width="12.57421875" style="83" customWidth="1"/>
    <col min="10" max="10" width="13.140625" style="83" customWidth="1"/>
    <col min="11" max="11" width="12.57421875" style="83" customWidth="1"/>
    <col min="12" max="12" width="22.57421875" style="83" customWidth="1"/>
    <col min="13" max="16384" width="9.140625" style="83" customWidth="1"/>
  </cols>
  <sheetData>
    <row r="1" spans="1:11" ht="16.5" customHeight="1">
      <c r="A1" s="103"/>
      <c r="B1" s="103"/>
      <c r="C1" s="103"/>
      <c r="D1" s="103"/>
      <c r="E1" s="103"/>
      <c r="F1" s="103"/>
      <c r="G1" s="332" t="s">
        <v>459</v>
      </c>
      <c r="H1" s="332"/>
      <c r="I1" s="332"/>
      <c r="J1" s="332"/>
      <c r="K1" s="332"/>
    </row>
    <row r="2" spans="1:11" ht="51.75" customHeight="1">
      <c r="A2" s="103"/>
      <c r="B2" s="103"/>
      <c r="C2" s="103"/>
      <c r="D2" s="103"/>
      <c r="E2" s="103"/>
      <c r="F2" s="103"/>
      <c r="G2" s="332" t="s">
        <v>502</v>
      </c>
      <c r="H2" s="332"/>
      <c r="I2" s="332"/>
      <c r="J2" s="332"/>
      <c r="K2" s="332"/>
    </row>
    <row r="3" spans="1:11" ht="1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5" ht="15.75" customHeight="1">
      <c r="A4" s="333" t="s">
        <v>428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84"/>
      <c r="M4" s="84"/>
      <c r="N4" s="84"/>
      <c r="O4" s="84"/>
    </row>
    <row r="5" spans="1:15" ht="24.75" customHeight="1">
      <c r="A5" s="334" t="s">
        <v>396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84"/>
      <c r="M5" s="84"/>
      <c r="N5" s="84"/>
      <c r="O5" s="84"/>
    </row>
    <row r="6" spans="1:11" ht="11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.75" customHeight="1">
      <c r="A7" s="227" t="s">
        <v>416</v>
      </c>
      <c r="B7" s="227" t="s">
        <v>417</v>
      </c>
      <c r="C7" s="227" t="s">
        <v>418</v>
      </c>
      <c r="D7" s="328"/>
      <c r="E7" s="328"/>
      <c r="F7" s="227" t="s">
        <v>419</v>
      </c>
      <c r="G7" s="328" t="s">
        <v>420</v>
      </c>
      <c r="H7" s="328"/>
      <c r="I7" s="328"/>
      <c r="J7" s="328"/>
      <c r="K7" s="328"/>
    </row>
    <row r="8" spans="1:11" ht="15.75" customHeight="1">
      <c r="A8" s="227"/>
      <c r="B8" s="227"/>
      <c r="C8" s="328"/>
      <c r="D8" s="328"/>
      <c r="E8" s="328"/>
      <c r="F8" s="227"/>
      <c r="G8" s="328" t="s">
        <v>421</v>
      </c>
      <c r="H8" s="328"/>
      <c r="I8" s="328"/>
      <c r="J8" s="328"/>
      <c r="K8" s="328"/>
    </row>
    <row r="9" spans="1:11" ht="56.25">
      <c r="A9" s="227"/>
      <c r="B9" s="227"/>
      <c r="C9" s="105" t="s">
        <v>422</v>
      </c>
      <c r="D9" s="105" t="s">
        <v>423</v>
      </c>
      <c r="E9" s="105" t="s">
        <v>424</v>
      </c>
      <c r="F9" s="227"/>
      <c r="G9" s="91" t="s">
        <v>425</v>
      </c>
      <c r="H9" s="91" t="s">
        <v>426</v>
      </c>
      <c r="I9" s="91" t="s">
        <v>427</v>
      </c>
      <c r="J9" s="91" t="s">
        <v>536</v>
      </c>
      <c r="K9" s="91" t="s">
        <v>537</v>
      </c>
    </row>
    <row r="10" spans="1:11" ht="18.75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</row>
    <row r="11" spans="1:12" ht="327" customHeight="1">
      <c r="A11" s="106" t="s">
        <v>11</v>
      </c>
      <c r="B11" s="107" t="s">
        <v>10</v>
      </c>
      <c r="C11" s="108"/>
      <c r="D11" s="108"/>
      <c r="E11" s="108"/>
      <c r="F11" s="138" t="s">
        <v>592</v>
      </c>
      <c r="G11" s="146">
        <f>'Прил. 4'!E11</f>
        <v>43286.229999999996</v>
      </c>
      <c r="H11" s="101">
        <f>'Прил. 4'!F11</f>
        <v>837100.9500000001</v>
      </c>
      <c r="I11" s="101">
        <f>'Прил. 4'!G11</f>
        <v>851740.3999999999</v>
      </c>
      <c r="J11" s="101">
        <f>'Прил. 4'!H11</f>
        <v>879565.7200000001</v>
      </c>
      <c r="K11" s="101">
        <f>'Прил. 4'!I11</f>
        <v>868698.7200000001</v>
      </c>
      <c r="L11" s="88"/>
    </row>
    <row r="12" spans="1:11" ht="18.75" customHeight="1">
      <c r="A12" s="329" t="s">
        <v>559</v>
      </c>
      <c r="B12" s="300" t="s">
        <v>287</v>
      </c>
      <c r="C12" s="178" t="s">
        <v>633</v>
      </c>
      <c r="D12" s="178" t="s">
        <v>604</v>
      </c>
      <c r="E12" s="109" t="s">
        <v>404</v>
      </c>
      <c r="F12" s="278" t="s">
        <v>613</v>
      </c>
      <c r="G12" s="281">
        <f>SUM(G31:G48)</f>
        <v>0</v>
      </c>
      <c r="H12" s="281">
        <f>SUM(H31:H48)</f>
        <v>760749.4999999999</v>
      </c>
      <c r="I12" s="281">
        <f>SUM(I31:I48)</f>
        <v>775100.75</v>
      </c>
      <c r="J12" s="281">
        <f>SUM(J31:J48)</f>
        <v>782275.07</v>
      </c>
      <c r="K12" s="281">
        <f>SUM(K31:K48)</f>
        <v>782275.07</v>
      </c>
    </row>
    <row r="13" spans="1:11" ht="18" customHeight="1">
      <c r="A13" s="330"/>
      <c r="B13" s="301"/>
      <c r="C13" s="178" t="s">
        <v>633</v>
      </c>
      <c r="D13" s="178" t="s">
        <v>604</v>
      </c>
      <c r="E13" s="109" t="s">
        <v>406</v>
      </c>
      <c r="F13" s="279"/>
      <c r="G13" s="282"/>
      <c r="H13" s="282"/>
      <c r="I13" s="282"/>
      <c r="J13" s="282"/>
      <c r="K13" s="282"/>
    </row>
    <row r="14" spans="1:11" ht="18" customHeight="1">
      <c r="A14" s="330"/>
      <c r="B14" s="301"/>
      <c r="C14" s="178" t="s">
        <v>633</v>
      </c>
      <c r="D14" s="178" t="s">
        <v>604</v>
      </c>
      <c r="E14" s="109" t="s">
        <v>56</v>
      </c>
      <c r="F14" s="279"/>
      <c r="G14" s="282"/>
      <c r="H14" s="282"/>
      <c r="I14" s="282"/>
      <c r="J14" s="282"/>
      <c r="K14" s="282"/>
    </row>
    <row r="15" spans="1:11" ht="18" customHeight="1">
      <c r="A15" s="330"/>
      <c r="B15" s="301"/>
      <c r="C15" s="178" t="s">
        <v>633</v>
      </c>
      <c r="D15" s="178" t="s">
        <v>604</v>
      </c>
      <c r="E15" s="109" t="s">
        <v>284</v>
      </c>
      <c r="F15" s="279"/>
      <c r="G15" s="282"/>
      <c r="H15" s="282"/>
      <c r="I15" s="282"/>
      <c r="J15" s="282"/>
      <c r="K15" s="282"/>
    </row>
    <row r="16" spans="1:11" ht="17.25" customHeight="1">
      <c r="A16" s="330"/>
      <c r="B16" s="301"/>
      <c r="C16" s="178" t="s">
        <v>633</v>
      </c>
      <c r="D16" s="178" t="s">
        <v>604</v>
      </c>
      <c r="E16" s="109" t="s">
        <v>58</v>
      </c>
      <c r="F16" s="279"/>
      <c r="G16" s="282"/>
      <c r="H16" s="282"/>
      <c r="I16" s="282"/>
      <c r="J16" s="282"/>
      <c r="K16" s="282"/>
    </row>
    <row r="17" spans="1:11" ht="18" customHeight="1">
      <c r="A17" s="330"/>
      <c r="B17" s="301"/>
      <c r="C17" s="178" t="s">
        <v>633</v>
      </c>
      <c r="D17" s="178" t="s">
        <v>604</v>
      </c>
      <c r="E17" s="109" t="s">
        <v>61</v>
      </c>
      <c r="F17" s="279"/>
      <c r="G17" s="282"/>
      <c r="H17" s="282"/>
      <c r="I17" s="282"/>
      <c r="J17" s="282"/>
      <c r="K17" s="282"/>
    </row>
    <row r="18" spans="1:11" ht="18" customHeight="1">
      <c r="A18" s="330"/>
      <c r="B18" s="301"/>
      <c r="C18" s="178" t="s">
        <v>633</v>
      </c>
      <c r="D18" s="178" t="s">
        <v>604</v>
      </c>
      <c r="E18" s="109" t="s">
        <v>63</v>
      </c>
      <c r="F18" s="279"/>
      <c r="G18" s="282"/>
      <c r="H18" s="282"/>
      <c r="I18" s="282"/>
      <c r="J18" s="282"/>
      <c r="K18" s="282"/>
    </row>
    <row r="19" spans="1:11" ht="18" customHeight="1">
      <c r="A19" s="330"/>
      <c r="B19" s="301"/>
      <c r="C19" s="178" t="s">
        <v>633</v>
      </c>
      <c r="D19" s="178" t="s">
        <v>604</v>
      </c>
      <c r="E19" s="109" t="s">
        <v>285</v>
      </c>
      <c r="F19" s="279"/>
      <c r="G19" s="282"/>
      <c r="H19" s="282"/>
      <c r="I19" s="282"/>
      <c r="J19" s="282"/>
      <c r="K19" s="282"/>
    </row>
    <row r="20" spans="1:11" ht="18" customHeight="1">
      <c r="A20" s="330"/>
      <c r="B20" s="301"/>
      <c r="C20" s="178" t="s">
        <v>633</v>
      </c>
      <c r="D20" s="178" t="s">
        <v>604</v>
      </c>
      <c r="E20" s="109" t="s">
        <v>140</v>
      </c>
      <c r="F20" s="279"/>
      <c r="G20" s="282"/>
      <c r="H20" s="282"/>
      <c r="I20" s="282"/>
      <c r="J20" s="282"/>
      <c r="K20" s="282"/>
    </row>
    <row r="21" spans="1:11" ht="18" customHeight="1">
      <c r="A21" s="330"/>
      <c r="B21" s="301"/>
      <c r="C21" s="178" t="s">
        <v>633</v>
      </c>
      <c r="D21" s="178" t="s">
        <v>604</v>
      </c>
      <c r="E21" s="109" t="s">
        <v>142</v>
      </c>
      <c r="F21" s="279"/>
      <c r="G21" s="282"/>
      <c r="H21" s="282"/>
      <c r="I21" s="282"/>
      <c r="J21" s="282"/>
      <c r="K21" s="282"/>
    </row>
    <row r="22" spans="1:11" ht="18" customHeight="1">
      <c r="A22" s="330"/>
      <c r="B22" s="301"/>
      <c r="C22" s="178" t="s">
        <v>633</v>
      </c>
      <c r="D22" s="178" t="s">
        <v>604</v>
      </c>
      <c r="E22" s="109" t="s">
        <v>515</v>
      </c>
      <c r="F22" s="279"/>
      <c r="G22" s="282"/>
      <c r="H22" s="282"/>
      <c r="I22" s="282"/>
      <c r="J22" s="282"/>
      <c r="K22" s="282"/>
    </row>
    <row r="23" spans="1:11" ht="18" customHeight="1">
      <c r="A23" s="330"/>
      <c r="B23" s="301"/>
      <c r="C23" s="178" t="s">
        <v>633</v>
      </c>
      <c r="D23" s="178" t="s">
        <v>604</v>
      </c>
      <c r="E23" s="109" t="s">
        <v>157</v>
      </c>
      <c r="F23" s="279"/>
      <c r="G23" s="282"/>
      <c r="H23" s="282"/>
      <c r="I23" s="282"/>
      <c r="J23" s="282"/>
      <c r="K23" s="282"/>
    </row>
    <row r="24" spans="1:11" ht="18" customHeight="1">
      <c r="A24" s="330"/>
      <c r="B24" s="301"/>
      <c r="C24" s="178" t="s">
        <v>633</v>
      </c>
      <c r="D24" s="178" t="s">
        <v>604</v>
      </c>
      <c r="E24" s="109" t="s">
        <v>159</v>
      </c>
      <c r="F24" s="279"/>
      <c r="G24" s="282"/>
      <c r="H24" s="282"/>
      <c r="I24" s="282"/>
      <c r="J24" s="282"/>
      <c r="K24" s="282"/>
    </row>
    <row r="25" spans="1:11" ht="17.25" customHeight="1">
      <c r="A25" s="330"/>
      <c r="B25" s="301"/>
      <c r="C25" s="178" t="s">
        <v>633</v>
      </c>
      <c r="D25" s="178" t="s">
        <v>604</v>
      </c>
      <c r="E25" s="109" t="s">
        <v>161</v>
      </c>
      <c r="F25" s="279"/>
      <c r="G25" s="282"/>
      <c r="H25" s="282"/>
      <c r="I25" s="282"/>
      <c r="J25" s="282"/>
      <c r="K25" s="282"/>
    </row>
    <row r="26" spans="1:11" ht="17.25" customHeight="1">
      <c r="A26" s="330"/>
      <c r="B26" s="301"/>
      <c r="C26" s="178" t="s">
        <v>633</v>
      </c>
      <c r="D26" s="178" t="s">
        <v>604</v>
      </c>
      <c r="E26" s="109" t="s">
        <v>163</v>
      </c>
      <c r="F26" s="279"/>
      <c r="G26" s="282"/>
      <c r="H26" s="282"/>
      <c r="I26" s="282"/>
      <c r="J26" s="282"/>
      <c r="K26" s="282"/>
    </row>
    <row r="27" spans="1:11" ht="17.25" customHeight="1">
      <c r="A27" s="330"/>
      <c r="B27" s="301"/>
      <c r="C27" s="178" t="s">
        <v>633</v>
      </c>
      <c r="D27" s="178" t="s">
        <v>604</v>
      </c>
      <c r="E27" s="178" t="s">
        <v>165</v>
      </c>
      <c r="F27" s="279"/>
      <c r="G27" s="282"/>
      <c r="H27" s="282"/>
      <c r="I27" s="282"/>
      <c r="J27" s="282"/>
      <c r="K27" s="282"/>
    </row>
    <row r="28" spans="1:11" ht="17.25" customHeight="1">
      <c r="A28" s="330"/>
      <c r="B28" s="301"/>
      <c r="C28" s="178" t="s">
        <v>633</v>
      </c>
      <c r="D28" s="178" t="s">
        <v>604</v>
      </c>
      <c r="E28" s="178" t="s">
        <v>634</v>
      </c>
      <c r="F28" s="279"/>
      <c r="G28" s="282"/>
      <c r="H28" s="282"/>
      <c r="I28" s="282"/>
      <c r="J28" s="282"/>
      <c r="K28" s="282"/>
    </row>
    <row r="29" spans="1:11" ht="18.75">
      <c r="A29" s="331"/>
      <c r="B29" s="302"/>
      <c r="C29" s="178" t="s">
        <v>633</v>
      </c>
      <c r="D29" s="178" t="s">
        <v>604</v>
      </c>
      <c r="E29" s="178" t="s">
        <v>635</v>
      </c>
      <c r="F29" s="279"/>
      <c r="G29" s="283"/>
      <c r="H29" s="283"/>
      <c r="I29" s="283"/>
      <c r="J29" s="283"/>
      <c r="K29" s="283"/>
    </row>
    <row r="30" spans="1:11" ht="37.5" customHeight="1">
      <c r="A30" s="106"/>
      <c r="B30" s="123" t="s">
        <v>288</v>
      </c>
      <c r="C30" s="111"/>
      <c r="D30" s="111"/>
      <c r="E30" s="111"/>
      <c r="F30" s="279"/>
      <c r="G30" s="101"/>
      <c r="H30" s="101"/>
      <c r="I30" s="101"/>
      <c r="J30" s="101"/>
      <c r="K30" s="101"/>
    </row>
    <row r="31" spans="1:11" ht="36.75" customHeight="1">
      <c r="A31" s="177" t="s">
        <v>434</v>
      </c>
      <c r="B31" s="123" t="s">
        <v>402</v>
      </c>
      <c r="C31" s="178" t="s">
        <v>633</v>
      </c>
      <c r="D31" s="178" t="s">
        <v>604</v>
      </c>
      <c r="E31" s="109" t="s">
        <v>404</v>
      </c>
      <c r="F31" s="279"/>
      <c r="G31" s="101">
        <f>'Прил. 4'!E41</f>
        <v>0</v>
      </c>
      <c r="H31" s="101">
        <f>'Прил. 4'!F41</f>
        <v>120853.55</v>
      </c>
      <c r="I31" s="101">
        <f>'Прил. 4'!G41</f>
        <v>130759.3</v>
      </c>
      <c r="J31" s="101">
        <f>'Прил. 4'!H41</f>
        <v>141475.39</v>
      </c>
      <c r="K31" s="101">
        <f>'Прил. 4'!I41</f>
        <v>141475.39</v>
      </c>
    </row>
    <row r="32" spans="1:11" ht="62.25" customHeight="1">
      <c r="A32" s="177" t="s">
        <v>435</v>
      </c>
      <c r="B32" s="123" t="s">
        <v>405</v>
      </c>
      <c r="C32" s="178" t="s">
        <v>633</v>
      </c>
      <c r="D32" s="178" t="s">
        <v>604</v>
      </c>
      <c r="E32" s="109" t="s">
        <v>406</v>
      </c>
      <c r="F32" s="279"/>
      <c r="G32" s="101">
        <f>'Прил. 4'!E42</f>
        <v>0</v>
      </c>
      <c r="H32" s="101">
        <f>'Прил. 4'!F42</f>
        <v>5870.69</v>
      </c>
      <c r="I32" s="101">
        <f>'Прил. 4'!G42</f>
        <v>5808.68</v>
      </c>
      <c r="J32" s="101">
        <f>'Прил. 4'!H42</f>
        <v>5746.68</v>
      </c>
      <c r="K32" s="101">
        <f>'Прил. 4'!I42</f>
        <v>5746.68</v>
      </c>
    </row>
    <row r="33" spans="1:11" ht="57" customHeight="1">
      <c r="A33" s="176" t="s">
        <v>436</v>
      </c>
      <c r="B33" s="123" t="s">
        <v>55</v>
      </c>
      <c r="C33" s="178" t="s">
        <v>633</v>
      </c>
      <c r="D33" s="178" t="s">
        <v>604</v>
      </c>
      <c r="E33" s="109" t="s">
        <v>56</v>
      </c>
      <c r="F33" s="279"/>
      <c r="G33" s="101">
        <f>'Прил. 4'!E43</f>
        <v>0</v>
      </c>
      <c r="H33" s="101">
        <f>'Прил. 4'!F43</f>
        <v>3943.85</v>
      </c>
      <c r="I33" s="101">
        <f>'Прил. 4'!G43</f>
        <v>3943.85</v>
      </c>
      <c r="J33" s="101">
        <f>'Прил. 4'!H43</f>
        <v>3943.85</v>
      </c>
      <c r="K33" s="101">
        <f>'Прил. 4'!I43</f>
        <v>3943.85</v>
      </c>
    </row>
    <row r="34" spans="1:11" ht="21" customHeight="1">
      <c r="A34" s="176" t="s">
        <v>437</v>
      </c>
      <c r="B34" s="123" t="s">
        <v>57</v>
      </c>
      <c r="C34" s="178" t="s">
        <v>633</v>
      </c>
      <c r="D34" s="178" t="s">
        <v>604</v>
      </c>
      <c r="E34" s="109" t="s">
        <v>284</v>
      </c>
      <c r="F34" s="279"/>
      <c r="G34" s="101">
        <f>'Прил. 4'!E44</f>
        <v>0</v>
      </c>
      <c r="H34" s="101">
        <f>'Прил. 4'!F44</f>
        <v>0</v>
      </c>
      <c r="I34" s="101">
        <f>'Прил. 4'!G44</f>
        <v>0</v>
      </c>
      <c r="J34" s="101">
        <f>'Прил. 4'!H44</f>
        <v>0</v>
      </c>
      <c r="K34" s="101">
        <f>'Прил. 4'!I44</f>
        <v>0</v>
      </c>
    </row>
    <row r="35" spans="1:11" ht="27.75" customHeight="1">
      <c r="A35" s="176" t="s">
        <v>438</v>
      </c>
      <c r="B35" s="123" t="s">
        <v>59</v>
      </c>
      <c r="C35" s="178" t="s">
        <v>633</v>
      </c>
      <c r="D35" s="178" t="s">
        <v>604</v>
      </c>
      <c r="E35" s="109" t="s">
        <v>58</v>
      </c>
      <c r="F35" s="279"/>
      <c r="G35" s="101">
        <f>'Прил. 4'!E45</f>
        <v>0</v>
      </c>
      <c r="H35" s="101">
        <f>'Прил. 4'!F45</f>
        <v>65.16</v>
      </c>
      <c r="I35" s="101">
        <f>'Прил. 4'!G45</f>
        <v>65.16</v>
      </c>
      <c r="J35" s="101">
        <f>'Прил. 4'!H45</f>
        <v>65.16</v>
      </c>
      <c r="K35" s="101">
        <f>'Прил. 4'!I45</f>
        <v>65.16</v>
      </c>
    </row>
    <row r="36" spans="1:11" ht="39" customHeight="1">
      <c r="A36" s="176" t="s">
        <v>44</v>
      </c>
      <c r="B36" s="123" t="s">
        <v>60</v>
      </c>
      <c r="C36" s="178" t="s">
        <v>633</v>
      </c>
      <c r="D36" s="178" t="s">
        <v>604</v>
      </c>
      <c r="E36" s="109" t="s">
        <v>61</v>
      </c>
      <c r="F36" s="279"/>
      <c r="G36" s="101">
        <f>'Прил. 4'!E46</f>
        <v>0</v>
      </c>
      <c r="H36" s="101">
        <f>'Прил. 4'!F46</f>
        <v>16318.86</v>
      </c>
      <c r="I36" s="101">
        <f>'Прил. 4'!G46</f>
        <v>18113.35</v>
      </c>
      <c r="J36" s="101">
        <f>'Прил. 4'!H46</f>
        <v>20105.6</v>
      </c>
      <c r="K36" s="101">
        <f>'Прил. 4'!I46</f>
        <v>20105.6</v>
      </c>
    </row>
    <row r="37" spans="1:11" ht="37.5" customHeight="1">
      <c r="A37" s="176" t="s">
        <v>560</v>
      </c>
      <c r="B37" s="123" t="s">
        <v>62</v>
      </c>
      <c r="C37" s="178" t="s">
        <v>633</v>
      </c>
      <c r="D37" s="178" t="s">
        <v>604</v>
      </c>
      <c r="E37" s="109" t="s">
        <v>63</v>
      </c>
      <c r="F37" s="279"/>
      <c r="G37" s="101">
        <f>'Прил. 4'!E47</f>
        <v>0</v>
      </c>
      <c r="H37" s="101">
        <f>'Прил. 4'!F47</f>
        <v>108806.31</v>
      </c>
      <c r="I37" s="101">
        <f>'Прил. 4'!G47</f>
        <v>109335.26</v>
      </c>
      <c r="J37" s="101">
        <f>'Прил. 4'!H47</f>
        <v>102547.47</v>
      </c>
      <c r="K37" s="101">
        <f>'Прил. 4'!I47</f>
        <v>102547.47</v>
      </c>
    </row>
    <row r="38" spans="1:11" ht="35.25" customHeight="1">
      <c r="A38" s="176" t="s">
        <v>561</v>
      </c>
      <c r="B38" s="200" t="s">
        <v>138</v>
      </c>
      <c r="C38" s="178" t="s">
        <v>633</v>
      </c>
      <c r="D38" s="178" t="s">
        <v>604</v>
      </c>
      <c r="E38" s="109" t="s">
        <v>285</v>
      </c>
      <c r="F38" s="279"/>
      <c r="G38" s="101">
        <f>'Прил. 4'!E48</f>
        <v>0</v>
      </c>
      <c r="H38" s="101">
        <f>'Прил. 4'!F48</f>
        <v>197077.44</v>
      </c>
      <c r="I38" s="101">
        <f>'Прил. 4'!G48</f>
        <v>192670.28</v>
      </c>
      <c r="J38" s="101">
        <f>'Прил. 4'!H48</f>
        <v>188363.78</v>
      </c>
      <c r="K38" s="101">
        <f>'Прил. 4'!I48</f>
        <v>188363.78</v>
      </c>
    </row>
    <row r="39" spans="1:11" ht="58.5" customHeight="1">
      <c r="A39" s="176" t="s">
        <v>562</v>
      </c>
      <c r="B39" s="123" t="s">
        <v>139</v>
      </c>
      <c r="C39" s="178" t="s">
        <v>633</v>
      </c>
      <c r="D39" s="178" t="s">
        <v>604</v>
      </c>
      <c r="E39" s="109" t="s">
        <v>140</v>
      </c>
      <c r="F39" s="279"/>
      <c r="G39" s="101">
        <f>'Прил. 4'!E49</f>
        <v>0</v>
      </c>
      <c r="H39" s="101">
        <f>'Прил. 4'!F49</f>
        <v>42.81</v>
      </c>
      <c r="I39" s="101">
        <f>'Прил. 4'!G49</f>
        <v>42.81</v>
      </c>
      <c r="J39" s="101">
        <f>'Прил. 4'!H49</f>
        <v>42.81</v>
      </c>
      <c r="K39" s="101">
        <f>'Прил. 4'!I49</f>
        <v>42.81</v>
      </c>
    </row>
    <row r="40" spans="1:11" ht="37.5" customHeight="1">
      <c r="A40" s="176" t="s">
        <v>563</v>
      </c>
      <c r="B40" s="123" t="s">
        <v>141</v>
      </c>
      <c r="C40" s="178" t="s">
        <v>633</v>
      </c>
      <c r="D40" s="178" t="s">
        <v>604</v>
      </c>
      <c r="E40" s="109" t="s">
        <v>142</v>
      </c>
      <c r="F40" s="279"/>
      <c r="G40" s="101">
        <f>'Прил. 4'!E50</f>
        <v>0</v>
      </c>
      <c r="H40" s="101">
        <f>'Прил. 4'!F50</f>
        <v>162.64</v>
      </c>
      <c r="I40" s="101">
        <f>'Прил. 4'!G50</f>
        <v>162.64</v>
      </c>
      <c r="J40" s="101">
        <f>'Прил. 4'!H50</f>
        <v>162.64</v>
      </c>
      <c r="K40" s="101">
        <f>'Прил. 4'!I50</f>
        <v>162.64</v>
      </c>
    </row>
    <row r="41" spans="1:11" ht="57" customHeight="1">
      <c r="A41" s="176" t="s">
        <v>564</v>
      </c>
      <c r="B41" s="135" t="s">
        <v>632</v>
      </c>
      <c r="C41" s="178" t="s">
        <v>633</v>
      </c>
      <c r="D41" s="178" t="s">
        <v>604</v>
      </c>
      <c r="E41" s="109" t="s">
        <v>515</v>
      </c>
      <c r="F41" s="279"/>
      <c r="G41" s="101">
        <f>'Прил. 4'!E51</f>
        <v>0</v>
      </c>
      <c r="H41" s="101">
        <f>'Прил. 4'!F51</f>
        <v>49071.95</v>
      </c>
      <c r="I41" s="101">
        <f>'Прил. 4'!G51</f>
        <v>48334.54</v>
      </c>
      <c r="J41" s="101">
        <f>'Прил. 4'!H51</f>
        <v>46022.88</v>
      </c>
      <c r="K41" s="101">
        <f>'Прил. 4'!I51</f>
        <v>46022.88</v>
      </c>
    </row>
    <row r="42" spans="1:11" ht="18.75" customHeight="1">
      <c r="A42" s="176" t="s">
        <v>565</v>
      </c>
      <c r="B42" s="106" t="s">
        <v>156</v>
      </c>
      <c r="C42" s="178" t="s">
        <v>633</v>
      </c>
      <c r="D42" s="178" t="s">
        <v>604</v>
      </c>
      <c r="E42" s="109" t="s">
        <v>157</v>
      </c>
      <c r="F42" s="279"/>
      <c r="G42" s="101">
        <f>'Прил. 4'!E52</f>
        <v>0</v>
      </c>
      <c r="H42" s="101">
        <f>'Прил. 4'!F52</f>
        <v>49297.6</v>
      </c>
      <c r="I42" s="101">
        <f>'Прил. 4'!G52</f>
        <v>49297.6</v>
      </c>
      <c r="J42" s="101">
        <f>'Прил. 4'!H52</f>
        <v>49297.6</v>
      </c>
      <c r="K42" s="101">
        <f>'Прил. 4'!I52</f>
        <v>49297.6</v>
      </c>
    </row>
    <row r="43" spans="1:11" ht="38.25" customHeight="1">
      <c r="A43" s="176" t="s">
        <v>566</v>
      </c>
      <c r="B43" s="123" t="s">
        <v>158</v>
      </c>
      <c r="C43" s="178" t="s">
        <v>633</v>
      </c>
      <c r="D43" s="178" t="s">
        <v>604</v>
      </c>
      <c r="E43" s="109" t="s">
        <v>159</v>
      </c>
      <c r="F43" s="279"/>
      <c r="G43" s="101">
        <f>'Прил. 4'!E53</f>
        <v>0</v>
      </c>
      <c r="H43" s="101">
        <f>'Прил. 4'!F53</f>
        <v>124233.2</v>
      </c>
      <c r="I43" s="101">
        <f>'Прил. 4'!G53</f>
        <v>127587.5</v>
      </c>
      <c r="J43" s="101">
        <f>'Прил. 4'!H53</f>
        <v>132050.1</v>
      </c>
      <c r="K43" s="101">
        <f>'Прил. 4'!I53</f>
        <v>132050.1</v>
      </c>
    </row>
    <row r="44" spans="1:11" ht="58.5" customHeight="1">
      <c r="A44" s="145" t="s">
        <v>567</v>
      </c>
      <c r="B44" s="123" t="s">
        <v>160</v>
      </c>
      <c r="C44" s="178" t="s">
        <v>633</v>
      </c>
      <c r="D44" s="178" t="s">
        <v>604</v>
      </c>
      <c r="E44" s="109" t="s">
        <v>161</v>
      </c>
      <c r="F44" s="279"/>
      <c r="G44" s="101">
        <f>'Прил. 4'!E54</f>
        <v>0</v>
      </c>
      <c r="H44" s="101">
        <f>'Прил. 4'!F54</f>
        <v>88</v>
      </c>
      <c r="I44" s="101">
        <f>'Прил. 4'!G54</f>
        <v>0</v>
      </c>
      <c r="J44" s="101">
        <f>'Прил. 4'!H54</f>
        <v>0</v>
      </c>
      <c r="K44" s="101">
        <f>'Прил. 4'!I54</f>
        <v>0</v>
      </c>
    </row>
    <row r="45" spans="1:11" ht="153.75" customHeight="1">
      <c r="A45" s="176" t="s">
        <v>568</v>
      </c>
      <c r="B45" s="123" t="s">
        <v>162</v>
      </c>
      <c r="C45" s="178" t="s">
        <v>633</v>
      </c>
      <c r="D45" s="178" t="s">
        <v>604</v>
      </c>
      <c r="E45" s="109" t="s">
        <v>163</v>
      </c>
      <c r="F45" s="279"/>
      <c r="G45" s="101">
        <f>'Прил. 4'!E55</f>
        <v>0</v>
      </c>
      <c r="H45" s="101">
        <f>'Прил. 4'!F55</f>
        <v>75954.48</v>
      </c>
      <c r="I45" s="101">
        <f>'Прил. 4'!G55</f>
        <v>79705.72</v>
      </c>
      <c r="J45" s="101">
        <f>'Прил. 4'!H55</f>
        <v>82893.95</v>
      </c>
      <c r="K45" s="101">
        <f>'Прил. 4'!I55</f>
        <v>82893.95</v>
      </c>
    </row>
    <row r="46" spans="1:11" ht="95.25" customHeight="1">
      <c r="A46" s="176" t="s">
        <v>569</v>
      </c>
      <c r="B46" s="123" t="s">
        <v>164</v>
      </c>
      <c r="C46" s="178" t="s">
        <v>633</v>
      </c>
      <c r="D46" s="178" t="s">
        <v>604</v>
      </c>
      <c r="E46" s="109" t="s">
        <v>165</v>
      </c>
      <c r="F46" s="279"/>
      <c r="G46" s="101">
        <f>'Прил. 4'!E56</f>
        <v>0</v>
      </c>
      <c r="H46" s="101">
        <f>'Прил. 4'!F56</f>
        <v>751.2</v>
      </c>
      <c r="I46" s="101">
        <f>'Прил. 4'!G56</f>
        <v>848.4</v>
      </c>
      <c r="J46" s="101">
        <f>'Прил. 4'!H56</f>
        <v>882.1</v>
      </c>
      <c r="K46" s="101">
        <f>'Прил. 4'!I56</f>
        <v>882.1</v>
      </c>
    </row>
    <row r="47" spans="1:11" ht="58.5" customHeight="1">
      <c r="A47" s="176" t="s">
        <v>618</v>
      </c>
      <c r="B47" s="166" t="s">
        <v>627</v>
      </c>
      <c r="C47" s="178" t="s">
        <v>633</v>
      </c>
      <c r="D47" s="178" t="s">
        <v>604</v>
      </c>
      <c r="E47" s="178" t="s">
        <v>634</v>
      </c>
      <c r="F47" s="279"/>
      <c r="G47" s="101">
        <f>'Прил. 4'!E57</f>
        <v>0</v>
      </c>
      <c r="H47" s="101">
        <f>'Прил. 4'!F57</f>
        <v>5588.9</v>
      </c>
      <c r="I47" s="101">
        <f>'Прил. 4'!G57</f>
        <v>5802.8</v>
      </c>
      <c r="J47" s="101">
        <f>'Прил. 4'!H57</f>
        <v>6052.2</v>
      </c>
      <c r="K47" s="101">
        <f>'Прил. 4'!I57</f>
        <v>6052.2</v>
      </c>
    </row>
    <row r="48" spans="1:11" ht="23.25" customHeight="1">
      <c r="A48" s="107" t="s">
        <v>628</v>
      </c>
      <c r="B48" s="107" t="s">
        <v>619</v>
      </c>
      <c r="C48" s="178" t="s">
        <v>633</v>
      </c>
      <c r="D48" s="178" t="s">
        <v>604</v>
      </c>
      <c r="E48" s="178" t="s">
        <v>635</v>
      </c>
      <c r="F48" s="280"/>
      <c r="G48" s="165">
        <f>'Прил. 4'!E58</f>
        <v>0</v>
      </c>
      <c r="H48" s="165">
        <f>'Прил. 4'!F58</f>
        <v>2622.86</v>
      </c>
      <c r="I48" s="165">
        <f>'Прил. 4'!G58</f>
        <v>2622.86</v>
      </c>
      <c r="J48" s="165">
        <f>'Прил. 4'!H58</f>
        <v>2622.86</v>
      </c>
      <c r="K48" s="165">
        <f>'Прил. 4'!I58</f>
        <v>2622.86</v>
      </c>
    </row>
    <row r="49" spans="1:11" ht="55.5" customHeight="1">
      <c r="A49" s="233" t="s">
        <v>570</v>
      </c>
      <c r="B49" s="233" t="s">
        <v>289</v>
      </c>
      <c r="C49" s="213" t="s">
        <v>633</v>
      </c>
      <c r="D49" s="213" t="s">
        <v>70</v>
      </c>
      <c r="E49" s="213" t="s">
        <v>640</v>
      </c>
      <c r="F49" s="320" t="s">
        <v>580</v>
      </c>
      <c r="G49" s="293">
        <f>SUM(G52:G55)</f>
        <v>4750</v>
      </c>
      <c r="H49" s="293">
        <f>SUM(H52:H55)</f>
        <v>4750</v>
      </c>
      <c r="I49" s="293">
        <f>SUM(I52:I55)</f>
        <v>4750</v>
      </c>
      <c r="J49" s="293">
        <f>SUM(J52:J55)</f>
        <v>4750</v>
      </c>
      <c r="K49" s="293">
        <f>SUM(K52:K55)</f>
        <v>4750</v>
      </c>
    </row>
    <row r="50" spans="1:11" ht="48" customHeight="1">
      <c r="A50" s="315"/>
      <c r="B50" s="315"/>
      <c r="C50" s="143" t="s">
        <v>633</v>
      </c>
      <c r="D50" s="143">
        <v>2</v>
      </c>
      <c r="E50" s="143">
        <v>8003</v>
      </c>
      <c r="F50" s="317"/>
      <c r="G50" s="312"/>
      <c r="H50" s="312"/>
      <c r="I50" s="312"/>
      <c r="J50" s="312"/>
      <c r="K50" s="312"/>
    </row>
    <row r="51" spans="1:11" ht="37.5">
      <c r="A51" s="106"/>
      <c r="B51" s="123" t="s">
        <v>290</v>
      </c>
      <c r="C51" s="109"/>
      <c r="D51" s="109"/>
      <c r="E51" s="109"/>
      <c r="F51" s="317"/>
      <c r="G51" s="101"/>
      <c r="H51" s="101"/>
      <c r="I51" s="101"/>
      <c r="J51" s="101"/>
      <c r="K51" s="101"/>
    </row>
    <row r="52" spans="1:11" ht="147" customHeight="1">
      <c r="A52" s="319" t="s">
        <v>440</v>
      </c>
      <c r="B52" s="233" t="s">
        <v>659</v>
      </c>
      <c r="C52" s="306" t="s">
        <v>633</v>
      </c>
      <c r="D52" s="306" t="s">
        <v>70</v>
      </c>
      <c r="E52" s="306" t="s">
        <v>640</v>
      </c>
      <c r="F52" s="317"/>
      <c r="G52" s="281">
        <f>'Прил. 4'!E64</f>
        <v>3500</v>
      </c>
      <c r="H52" s="281">
        <f>'Прил. 4'!F64</f>
        <v>3500</v>
      </c>
      <c r="I52" s="281">
        <f>'Прил. 4'!G64</f>
        <v>3500</v>
      </c>
      <c r="J52" s="281">
        <f>'Прил. 4'!H64</f>
        <v>3500</v>
      </c>
      <c r="K52" s="281">
        <f>'Прил. 4'!I64</f>
        <v>3500</v>
      </c>
    </row>
    <row r="53" spans="1:11" ht="70.5" customHeight="1">
      <c r="A53" s="315"/>
      <c r="B53" s="315"/>
      <c r="C53" s="315"/>
      <c r="D53" s="315"/>
      <c r="E53" s="315"/>
      <c r="F53" s="317"/>
      <c r="G53" s="291"/>
      <c r="H53" s="291"/>
      <c r="I53" s="291"/>
      <c r="J53" s="291"/>
      <c r="K53" s="291"/>
    </row>
    <row r="54" spans="1:11" ht="51.75" customHeight="1">
      <c r="A54" s="233" t="s">
        <v>441</v>
      </c>
      <c r="B54" s="288" t="s">
        <v>224</v>
      </c>
      <c r="C54" s="306" t="s">
        <v>633</v>
      </c>
      <c r="D54" s="306" t="s">
        <v>70</v>
      </c>
      <c r="E54" s="306" t="s">
        <v>641</v>
      </c>
      <c r="F54" s="317"/>
      <c r="G54" s="293">
        <f>'Прил. 4'!E65</f>
        <v>1250</v>
      </c>
      <c r="H54" s="293">
        <f>'Прил. 4'!F65</f>
        <v>1250</v>
      </c>
      <c r="I54" s="293">
        <f>'Прил. 4'!G65</f>
        <v>1250</v>
      </c>
      <c r="J54" s="293">
        <f>'Прил. 4'!H65</f>
        <v>1250</v>
      </c>
      <c r="K54" s="293">
        <f>'Прил. 4'!I65</f>
        <v>1250</v>
      </c>
    </row>
    <row r="55" spans="1:11" ht="27" customHeight="1">
      <c r="A55" s="315"/>
      <c r="B55" s="315"/>
      <c r="C55" s="315"/>
      <c r="D55" s="315"/>
      <c r="E55" s="315"/>
      <c r="F55" s="317"/>
      <c r="G55" s="312"/>
      <c r="H55" s="312"/>
      <c r="I55" s="312"/>
      <c r="J55" s="312"/>
      <c r="K55" s="312"/>
    </row>
    <row r="56" spans="1:11" ht="22.5" customHeight="1">
      <c r="A56" s="322" t="s">
        <v>401</v>
      </c>
      <c r="B56" s="324" t="s">
        <v>231</v>
      </c>
      <c r="C56" s="178" t="s">
        <v>633</v>
      </c>
      <c r="D56" s="178" t="s">
        <v>636</v>
      </c>
      <c r="E56" s="178" t="s">
        <v>642</v>
      </c>
      <c r="F56" s="309" t="s">
        <v>276</v>
      </c>
      <c r="G56" s="293">
        <f>SUM(G61:G64)</f>
        <v>1000.27</v>
      </c>
      <c r="H56" s="293">
        <f>SUM(H61:H64)</f>
        <v>957.4</v>
      </c>
      <c r="I56" s="293">
        <f>SUM(I61:I64)</f>
        <v>957.4</v>
      </c>
      <c r="J56" s="293">
        <f>SUM(J61:J64)</f>
        <v>957.4</v>
      </c>
      <c r="K56" s="293">
        <f>SUM(K61:K64)</f>
        <v>957.4</v>
      </c>
    </row>
    <row r="57" spans="1:11" ht="24.75" customHeight="1">
      <c r="A57" s="323"/>
      <c r="B57" s="325"/>
      <c r="C57" s="178" t="s">
        <v>633</v>
      </c>
      <c r="D57" s="178" t="s">
        <v>636</v>
      </c>
      <c r="E57" s="178" t="s">
        <v>644</v>
      </c>
      <c r="F57" s="310"/>
      <c r="G57" s="293"/>
      <c r="H57" s="293"/>
      <c r="I57" s="293"/>
      <c r="J57" s="293"/>
      <c r="K57" s="293"/>
    </row>
    <row r="58" spans="1:11" ht="22.5" customHeight="1">
      <c r="A58" s="323"/>
      <c r="B58" s="325"/>
      <c r="C58" s="178" t="s">
        <v>633</v>
      </c>
      <c r="D58" s="178" t="s">
        <v>636</v>
      </c>
      <c r="E58" s="178" t="s">
        <v>645</v>
      </c>
      <c r="F58" s="310"/>
      <c r="G58" s="293"/>
      <c r="H58" s="293"/>
      <c r="I58" s="293"/>
      <c r="J58" s="293"/>
      <c r="K58" s="293"/>
    </row>
    <row r="59" spans="1:11" ht="24" customHeight="1">
      <c r="A59" s="323"/>
      <c r="B59" s="326"/>
      <c r="C59" s="178" t="s">
        <v>633</v>
      </c>
      <c r="D59" s="178" t="s">
        <v>636</v>
      </c>
      <c r="E59" s="178" t="s">
        <v>643</v>
      </c>
      <c r="F59" s="310"/>
      <c r="G59" s="293"/>
      <c r="H59" s="293"/>
      <c r="I59" s="293"/>
      <c r="J59" s="293"/>
      <c r="K59" s="293"/>
    </row>
    <row r="60" spans="1:11" ht="39.75" customHeight="1">
      <c r="A60" s="106"/>
      <c r="B60" s="211" t="s">
        <v>232</v>
      </c>
      <c r="C60" s="113"/>
      <c r="D60" s="109"/>
      <c r="E60" s="109"/>
      <c r="F60" s="310"/>
      <c r="G60" s="101"/>
      <c r="H60" s="101"/>
      <c r="I60" s="101"/>
      <c r="J60" s="101"/>
      <c r="K60" s="101"/>
    </row>
    <row r="61" spans="1:11" ht="238.5" customHeight="1">
      <c r="A61" s="176" t="s">
        <v>445</v>
      </c>
      <c r="B61" s="212" t="s">
        <v>602</v>
      </c>
      <c r="C61" s="187" t="s">
        <v>633</v>
      </c>
      <c r="D61" s="178" t="s">
        <v>636</v>
      </c>
      <c r="E61" s="178" t="s">
        <v>642</v>
      </c>
      <c r="F61" s="310"/>
      <c r="G61" s="101">
        <f>'Прил. 4'!$E$71</f>
        <v>210</v>
      </c>
      <c r="H61" s="101">
        <f>'Прил. 4'!$F$71</f>
        <v>207</v>
      </c>
      <c r="I61" s="101">
        <f>'Прил. 4'!G71</f>
        <v>207</v>
      </c>
      <c r="J61" s="101">
        <f>'Прил. 4'!H71</f>
        <v>207</v>
      </c>
      <c r="K61" s="101">
        <f>'Прил. 4'!I71</f>
        <v>207</v>
      </c>
    </row>
    <row r="62" spans="1:11" ht="40.5" customHeight="1">
      <c r="A62" s="176" t="s">
        <v>446</v>
      </c>
      <c r="B62" s="123" t="s">
        <v>279</v>
      </c>
      <c r="C62" s="178" t="s">
        <v>633</v>
      </c>
      <c r="D62" s="178" t="s">
        <v>636</v>
      </c>
      <c r="E62" s="178" t="s">
        <v>644</v>
      </c>
      <c r="F62" s="310"/>
      <c r="G62" s="101">
        <f>'Прил. 4'!E72</f>
        <v>400</v>
      </c>
      <c r="H62" s="101">
        <f>'Прил. 4'!F72</f>
        <v>300</v>
      </c>
      <c r="I62" s="101">
        <f>'Прил. 4'!G72</f>
        <v>300</v>
      </c>
      <c r="J62" s="101">
        <f>'Прил. 4'!H72</f>
        <v>300</v>
      </c>
      <c r="K62" s="101">
        <f>'Прил. 4'!I72</f>
        <v>300</v>
      </c>
    </row>
    <row r="63" spans="1:11" ht="36" customHeight="1">
      <c r="A63" s="176" t="s">
        <v>447</v>
      </c>
      <c r="B63" s="123" t="s">
        <v>280</v>
      </c>
      <c r="C63" s="178" t="s">
        <v>633</v>
      </c>
      <c r="D63" s="178" t="s">
        <v>636</v>
      </c>
      <c r="E63" s="178" t="s">
        <v>645</v>
      </c>
      <c r="F63" s="310"/>
      <c r="G63" s="101">
        <f>'Прил. 4'!E73</f>
        <v>336</v>
      </c>
      <c r="H63" s="101">
        <f>'Прил. 4'!F73</f>
        <v>336</v>
      </c>
      <c r="I63" s="101">
        <f>'Прил. 4'!G73</f>
        <v>336</v>
      </c>
      <c r="J63" s="101">
        <f>'Прил. 4'!H73</f>
        <v>336</v>
      </c>
      <c r="K63" s="101">
        <f>'Прил. 4'!I73</f>
        <v>336</v>
      </c>
    </row>
    <row r="64" spans="1:11" ht="59.25" customHeight="1">
      <c r="A64" s="176" t="s">
        <v>469</v>
      </c>
      <c r="B64" s="123" t="s">
        <v>281</v>
      </c>
      <c r="C64" s="178" t="s">
        <v>633</v>
      </c>
      <c r="D64" s="187" t="s">
        <v>636</v>
      </c>
      <c r="E64" s="187" t="s">
        <v>643</v>
      </c>
      <c r="F64" s="311"/>
      <c r="G64" s="101">
        <f>'Прил. 4'!E74</f>
        <v>54.27</v>
      </c>
      <c r="H64" s="101">
        <f>'Прил. 4'!F74</f>
        <v>114.4</v>
      </c>
      <c r="I64" s="101">
        <f>'Прил. 4'!G74</f>
        <v>114.4</v>
      </c>
      <c r="J64" s="101">
        <f>'Прил. 4'!H74</f>
        <v>114.4</v>
      </c>
      <c r="K64" s="101">
        <f>'Прил. 4'!I74</f>
        <v>114.4</v>
      </c>
    </row>
    <row r="65" spans="1:11" ht="56.25" customHeight="1">
      <c r="A65" s="176" t="s">
        <v>99</v>
      </c>
      <c r="B65" s="123" t="s">
        <v>233</v>
      </c>
      <c r="C65" s="178" t="s">
        <v>633</v>
      </c>
      <c r="D65" s="178" t="s">
        <v>72</v>
      </c>
      <c r="E65" s="178" t="s">
        <v>646</v>
      </c>
      <c r="F65" s="313" t="s">
        <v>286</v>
      </c>
      <c r="G65" s="101">
        <f>SUM(G67)</f>
        <v>99.89</v>
      </c>
      <c r="H65" s="101">
        <f>SUM(H67)</f>
        <v>100</v>
      </c>
      <c r="I65" s="101">
        <f>SUM(I67)</f>
        <v>100</v>
      </c>
      <c r="J65" s="101">
        <f>SUM(J67)</f>
        <v>100</v>
      </c>
      <c r="K65" s="101">
        <f>SUM(K67)</f>
        <v>100</v>
      </c>
    </row>
    <row r="66" spans="1:11" ht="42" customHeight="1">
      <c r="A66" s="209"/>
      <c r="B66" s="211" t="s">
        <v>53</v>
      </c>
      <c r="C66" s="109"/>
      <c r="D66" s="109"/>
      <c r="E66" s="109"/>
      <c r="F66" s="310"/>
      <c r="G66" s="101"/>
      <c r="H66" s="101"/>
      <c r="I66" s="101"/>
      <c r="J66" s="101"/>
      <c r="K66" s="101"/>
    </row>
    <row r="67" spans="1:11" ht="63.75" customHeight="1">
      <c r="A67" s="206" t="s">
        <v>442</v>
      </c>
      <c r="B67" s="123" t="s">
        <v>81</v>
      </c>
      <c r="C67" s="178" t="s">
        <v>633</v>
      </c>
      <c r="D67" s="178" t="s">
        <v>72</v>
      </c>
      <c r="E67" s="178" t="s">
        <v>646</v>
      </c>
      <c r="F67" s="311"/>
      <c r="G67" s="101">
        <f>'Прил. 4'!E80</f>
        <v>99.89</v>
      </c>
      <c r="H67" s="101">
        <f>'Прил. 4'!F80</f>
        <v>100</v>
      </c>
      <c r="I67" s="101">
        <f>'Прил. 4'!G80</f>
        <v>100</v>
      </c>
      <c r="J67" s="101">
        <f>'Прил. 4'!H80</f>
        <v>100</v>
      </c>
      <c r="K67" s="101">
        <f>'Прил. 4'!I80</f>
        <v>100</v>
      </c>
    </row>
    <row r="68" spans="1:11" ht="21" customHeight="1">
      <c r="A68" s="233" t="s">
        <v>271</v>
      </c>
      <c r="B68" s="288" t="s">
        <v>507</v>
      </c>
      <c r="C68" s="178" t="s">
        <v>633</v>
      </c>
      <c r="D68" s="123">
        <v>5</v>
      </c>
      <c r="E68" s="123">
        <v>8009</v>
      </c>
      <c r="F68" s="316" t="s">
        <v>593</v>
      </c>
      <c r="G68" s="298">
        <f>SUM(G73:G80)</f>
        <v>11140</v>
      </c>
      <c r="H68" s="298">
        <f>SUM(H73:H80)</f>
        <v>10091.28</v>
      </c>
      <c r="I68" s="298">
        <f>SUM(I73:I80)</f>
        <v>10091.28</v>
      </c>
      <c r="J68" s="298">
        <f>SUM(J73:J80)</f>
        <v>10091.28</v>
      </c>
      <c r="K68" s="298">
        <f>SUM(K73:K80)</f>
        <v>10091.28</v>
      </c>
    </row>
    <row r="69" spans="1:11" ht="22.5" customHeight="1">
      <c r="A69" s="321"/>
      <c r="B69" s="321"/>
      <c r="C69" s="178" t="s">
        <v>633</v>
      </c>
      <c r="D69" s="123">
        <v>5</v>
      </c>
      <c r="E69" s="123">
        <v>8011</v>
      </c>
      <c r="F69" s="317"/>
      <c r="G69" s="299"/>
      <c r="H69" s="299"/>
      <c r="I69" s="299"/>
      <c r="J69" s="299"/>
      <c r="K69" s="299"/>
    </row>
    <row r="70" spans="1:11" ht="24" customHeight="1">
      <c r="A70" s="321"/>
      <c r="B70" s="321"/>
      <c r="C70" s="178" t="s">
        <v>633</v>
      </c>
      <c r="D70" s="114">
        <v>5</v>
      </c>
      <c r="E70" s="114">
        <v>8013</v>
      </c>
      <c r="F70" s="317"/>
      <c r="G70" s="299"/>
      <c r="H70" s="299"/>
      <c r="I70" s="299"/>
      <c r="J70" s="299"/>
      <c r="K70" s="299"/>
    </row>
    <row r="71" spans="1:11" ht="19.5" customHeight="1">
      <c r="A71" s="289"/>
      <c r="B71" s="289"/>
      <c r="C71" s="178" t="s">
        <v>633</v>
      </c>
      <c r="D71" s="114">
        <v>5</v>
      </c>
      <c r="E71" s="114">
        <v>8012</v>
      </c>
      <c r="F71" s="317"/>
      <c r="G71" s="299"/>
      <c r="H71" s="299"/>
      <c r="I71" s="299"/>
      <c r="J71" s="299"/>
      <c r="K71" s="299"/>
    </row>
    <row r="72" spans="1:11" ht="42.75" customHeight="1">
      <c r="A72" s="106"/>
      <c r="B72" s="123" t="s">
        <v>234</v>
      </c>
      <c r="C72" s="109"/>
      <c r="D72" s="109"/>
      <c r="E72" s="109"/>
      <c r="F72" s="317"/>
      <c r="G72" s="115"/>
      <c r="H72" s="115"/>
      <c r="I72" s="115"/>
      <c r="J72" s="115"/>
      <c r="K72" s="115"/>
    </row>
    <row r="73" spans="1:11" ht="48" customHeight="1">
      <c r="A73" s="233" t="s">
        <v>448</v>
      </c>
      <c r="B73" s="288" t="s">
        <v>235</v>
      </c>
      <c r="C73" s="314" t="s">
        <v>633</v>
      </c>
      <c r="D73" s="314" t="s">
        <v>399</v>
      </c>
      <c r="E73" s="314" t="s">
        <v>647</v>
      </c>
      <c r="F73" s="317"/>
      <c r="G73" s="293">
        <f>'Прил. 4'!E86</f>
        <v>10000</v>
      </c>
      <c r="H73" s="293">
        <f>'Прил. 4'!F86</f>
        <v>8951.28</v>
      </c>
      <c r="I73" s="293">
        <f>'Прил. 4'!G86</f>
        <v>8951.28</v>
      </c>
      <c r="J73" s="293">
        <f>'Прил. 4'!H86</f>
        <v>8951.28</v>
      </c>
      <c r="K73" s="293">
        <f>'Прил. 4'!I86</f>
        <v>8951.28</v>
      </c>
    </row>
    <row r="74" spans="1:11" ht="29.25" customHeight="1">
      <c r="A74" s="289"/>
      <c r="B74" s="289"/>
      <c r="C74" s="315"/>
      <c r="D74" s="315"/>
      <c r="E74" s="315"/>
      <c r="F74" s="317"/>
      <c r="G74" s="294"/>
      <c r="H74" s="294"/>
      <c r="I74" s="294"/>
      <c r="J74" s="294"/>
      <c r="K74" s="294"/>
    </row>
    <row r="75" spans="1:11" ht="15">
      <c r="A75" s="233" t="s">
        <v>273</v>
      </c>
      <c r="B75" s="288" t="s">
        <v>236</v>
      </c>
      <c r="C75" s="314" t="s">
        <v>633</v>
      </c>
      <c r="D75" s="314" t="s">
        <v>399</v>
      </c>
      <c r="E75" s="306" t="s">
        <v>648</v>
      </c>
      <c r="F75" s="317"/>
      <c r="G75" s="293">
        <f>'Прил. 4'!E87</f>
        <v>850</v>
      </c>
      <c r="H75" s="293">
        <f>'Прил. 4'!F87</f>
        <v>850</v>
      </c>
      <c r="I75" s="293">
        <f>'Прил. 4'!G87</f>
        <v>850</v>
      </c>
      <c r="J75" s="293">
        <f>'Прил. 4'!H87</f>
        <v>850</v>
      </c>
      <c r="K75" s="293">
        <f>'Прил. 4'!I87</f>
        <v>850</v>
      </c>
    </row>
    <row r="76" spans="1:11" ht="186" customHeight="1">
      <c r="A76" s="289"/>
      <c r="B76" s="289"/>
      <c r="C76" s="327"/>
      <c r="D76" s="327"/>
      <c r="E76" s="307"/>
      <c r="F76" s="317"/>
      <c r="G76" s="294"/>
      <c r="H76" s="294"/>
      <c r="I76" s="294"/>
      <c r="J76" s="294"/>
      <c r="K76" s="294"/>
    </row>
    <row r="77" spans="1:11" ht="52.5" customHeight="1">
      <c r="A77" s="284" t="s">
        <v>275</v>
      </c>
      <c r="B77" s="288" t="s">
        <v>80</v>
      </c>
      <c r="C77" s="306" t="s">
        <v>633</v>
      </c>
      <c r="D77" s="306" t="s">
        <v>399</v>
      </c>
      <c r="E77" s="306" t="s">
        <v>649</v>
      </c>
      <c r="F77" s="317"/>
      <c r="G77" s="293">
        <f>'Прил. 4'!E88</f>
        <v>260</v>
      </c>
      <c r="H77" s="293">
        <f>'Прил. 4'!F88</f>
        <v>260</v>
      </c>
      <c r="I77" s="293">
        <f>'Прил. 4'!G88</f>
        <v>260</v>
      </c>
      <c r="J77" s="293">
        <f>'Прил. 4'!H88</f>
        <v>260</v>
      </c>
      <c r="K77" s="293">
        <f>'Прил. 4'!I88</f>
        <v>260</v>
      </c>
    </row>
    <row r="78" spans="1:11" ht="30" customHeight="1">
      <c r="A78" s="286"/>
      <c r="B78" s="289"/>
      <c r="C78" s="307"/>
      <c r="D78" s="307"/>
      <c r="E78" s="307"/>
      <c r="F78" s="317"/>
      <c r="G78" s="294"/>
      <c r="H78" s="294"/>
      <c r="I78" s="294"/>
      <c r="J78" s="294"/>
      <c r="K78" s="294"/>
    </row>
    <row r="79" spans="1:11" ht="129.75" customHeight="1">
      <c r="A79" s="284" t="s">
        <v>278</v>
      </c>
      <c r="B79" s="288" t="s">
        <v>504</v>
      </c>
      <c r="C79" s="306" t="s">
        <v>633</v>
      </c>
      <c r="D79" s="306" t="s">
        <v>399</v>
      </c>
      <c r="E79" s="306" t="s">
        <v>650</v>
      </c>
      <c r="F79" s="317"/>
      <c r="G79" s="293">
        <f>'Прил. 4'!E89</f>
        <v>30</v>
      </c>
      <c r="H79" s="293">
        <f>'Прил. 4'!F89</f>
        <v>30</v>
      </c>
      <c r="I79" s="293">
        <f>'Прил. 4'!G89</f>
        <v>30</v>
      </c>
      <c r="J79" s="293">
        <f>'Прил. 4'!H89</f>
        <v>30</v>
      </c>
      <c r="K79" s="293">
        <f>'Прил. 4'!I89</f>
        <v>30</v>
      </c>
    </row>
    <row r="80" spans="1:11" ht="72.75" customHeight="1">
      <c r="A80" s="286"/>
      <c r="B80" s="290"/>
      <c r="C80" s="307"/>
      <c r="D80" s="307"/>
      <c r="E80" s="307"/>
      <c r="F80" s="318"/>
      <c r="G80" s="294"/>
      <c r="H80" s="294"/>
      <c r="I80" s="294"/>
      <c r="J80" s="294"/>
      <c r="K80" s="294"/>
    </row>
    <row r="81" spans="1:11" ht="26.25" customHeight="1">
      <c r="A81" s="305" t="s">
        <v>282</v>
      </c>
      <c r="B81" s="300" t="s">
        <v>506</v>
      </c>
      <c r="C81" s="109" t="s">
        <v>398</v>
      </c>
      <c r="D81" s="109" t="s">
        <v>399</v>
      </c>
      <c r="E81" s="109" t="s">
        <v>494</v>
      </c>
      <c r="F81" s="278" t="s">
        <v>508</v>
      </c>
      <c r="G81" s="281">
        <f>SUM(G89:G94)</f>
        <v>21452.94</v>
      </c>
      <c r="H81" s="281">
        <f>SUM(H89:H94)</f>
        <v>21692.8</v>
      </c>
      <c r="I81" s="281">
        <f>SUM(I89:I94)</f>
        <v>21692.8</v>
      </c>
      <c r="J81" s="281">
        <f>SUM(J89:J94)</f>
        <v>21692.8</v>
      </c>
      <c r="K81" s="281">
        <f>SUM(K89:K94)</f>
        <v>21692.8</v>
      </c>
    </row>
    <row r="82" spans="1:11" ht="24" customHeight="1">
      <c r="A82" s="303"/>
      <c r="B82" s="301"/>
      <c r="C82" s="109" t="s">
        <v>398</v>
      </c>
      <c r="D82" s="109" t="s">
        <v>399</v>
      </c>
      <c r="E82" s="109" t="s">
        <v>497</v>
      </c>
      <c r="F82" s="279"/>
      <c r="G82" s="282"/>
      <c r="H82" s="282"/>
      <c r="I82" s="282"/>
      <c r="J82" s="282"/>
      <c r="K82" s="282"/>
    </row>
    <row r="83" spans="1:11" ht="26.25" customHeight="1">
      <c r="A83" s="303"/>
      <c r="B83" s="301"/>
      <c r="C83" s="109" t="s">
        <v>398</v>
      </c>
      <c r="D83" s="109" t="s">
        <v>399</v>
      </c>
      <c r="E83" s="109" t="s">
        <v>499</v>
      </c>
      <c r="F83" s="279"/>
      <c r="G83" s="282"/>
      <c r="H83" s="282"/>
      <c r="I83" s="282"/>
      <c r="J83" s="282"/>
      <c r="K83" s="282"/>
    </row>
    <row r="84" spans="1:11" ht="27.75" customHeight="1">
      <c r="A84" s="303"/>
      <c r="B84" s="301"/>
      <c r="C84" s="109">
        <v>50</v>
      </c>
      <c r="D84" s="109">
        <v>5</v>
      </c>
      <c r="E84" s="109">
        <v>8615</v>
      </c>
      <c r="F84" s="279"/>
      <c r="G84" s="282"/>
      <c r="H84" s="282"/>
      <c r="I84" s="282"/>
      <c r="J84" s="282"/>
      <c r="K84" s="282"/>
    </row>
    <row r="85" spans="1:11" ht="27.75" customHeight="1">
      <c r="A85" s="303"/>
      <c r="B85" s="301"/>
      <c r="C85" s="178" t="s">
        <v>605</v>
      </c>
      <c r="D85" s="178" t="s">
        <v>604</v>
      </c>
      <c r="E85" s="178" t="s">
        <v>652</v>
      </c>
      <c r="F85" s="279"/>
      <c r="G85" s="282"/>
      <c r="H85" s="282"/>
      <c r="I85" s="282"/>
      <c r="J85" s="282"/>
      <c r="K85" s="282"/>
    </row>
    <row r="86" spans="1:11" ht="29.25" customHeight="1">
      <c r="A86" s="303"/>
      <c r="B86" s="301"/>
      <c r="C86" s="109">
        <v>71</v>
      </c>
      <c r="D86" s="109">
        <v>0</v>
      </c>
      <c r="E86" s="178" t="s">
        <v>651</v>
      </c>
      <c r="F86" s="279"/>
      <c r="G86" s="282"/>
      <c r="H86" s="282"/>
      <c r="I86" s="282"/>
      <c r="J86" s="282"/>
      <c r="K86" s="282"/>
    </row>
    <row r="87" spans="1:11" ht="27" customHeight="1" hidden="1">
      <c r="A87" s="304"/>
      <c r="B87" s="302"/>
      <c r="C87" s="109" t="s">
        <v>398</v>
      </c>
      <c r="D87" s="109" t="s">
        <v>399</v>
      </c>
      <c r="E87" s="109" t="s">
        <v>499</v>
      </c>
      <c r="F87" s="279"/>
      <c r="G87" s="283"/>
      <c r="H87" s="283"/>
      <c r="I87" s="283"/>
      <c r="J87" s="283"/>
      <c r="K87" s="283"/>
    </row>
    <row r="88" spans="1:11" ht="39.75" customHeight="1">
      <c r="A88" s="112"/>
      <c r="B88" s="123" t="s">
        <v>54</v>
      </c>
      <c r="C88" s="109"/>
      <c r="D88" s="109"/>
      <c r="E88" s="109"/>
      <c r="F88" s="279"/>
      <c r="G88" s="101"/>
      <c r="H88" s="101"/>
      <c r="I88" s="101"/>
      <c r="J88" s="101"/>
      <c r="K88" s="101"/>
    </row>
    <row r="89" spans="1:11" ht="96" customHeight="1">
      <c r="A89" s="145" t="s">
        <v>527</v>
      </c>
      <c r="B89" s="123" t="s">
        <v>477</v>
      </c>
      <c r="C89" s="178" t="s">
        <v>633</v>
      </c>
      <c r="D89" s="178" t="s">
        <v>637</v>
      </c>
      <c r="E89" s="109" t="s">
        <v>494</v>
      </c>
      <c r="F89" s="279"/>
      <c r="G89" s="101">
        <f>'Прил. 4'!E95</f>
        <v>28.58</v>
      </c>
      <c r="H89" s="101">
        <f>'Прил. 4'!F95</f>
        <v>34.3</v>
      </c>
      <c r="I89" s="101">
        <f>'Прил. 4'!G95</f>
        <v>34.3</v>
      </c>
      <c r="J89" s="101">
        <f>'Прил. 4'!H95</f>
        <v>34.3</v>
      </c>
      <c r="K89" s="101">
        <f>'Прил. 4'!I95</f>
        <v>34.3</v>
      </c>
    </row>
    <row r="90" spans="1:11" ht="78.75" customHeight="1">
      <c r="A90" s="145" t="s">
        <v>528</v>
      </c>
      <c r="B90" s="123" t="s">
        <v>496</v>
      </c>
      <c r="C90" s="178" t="s">
        <v>633</v>
      </c>
      <c r="D90" s="178" t="s">
        <v>637</v>
      </c>
      <c r="E90" s="109" t="s">
        <v>497</v>
      </c>
      <c r="F90" s="279"/>
      <c r="G90" s="101">
        <f>'Прил. 4'!E96</f>
        <v>317.89</v>
      </c>
      <c r="H90" s="101">
        <f>'Прил. 4'!F96</f>
        <v>293.5</v>
      </c>
      <c r="I90" s="101">
        <f>'Прил. 4'!G96</f>
        <v>293.5</v>
      </c>
      <c r="J90" s="101">
        <f>'Прил. 4'!H96</f>
        <v>293.5</v>
      </c>
      <c r="K90" s="101">
        <f>'Прил. 4'!I96</f>
        <v>293.5</v>
      </c>
    </row>
    <row r="91" spans="1:11" ht="115.5" customHeight="1">
      <c r="A91" s="145" t="s">
        <v>529</v>
      </c>
      <c r="B91" s="123" t="s">
        <v>498</v>
      </c>
      <c r="C91" s="178" t="s">
        <v>633</v>
      </c>
      <c r="D91" s="178" t="s">
        <v>637</v>
      </c>
      <c r="E91" s="109" t="s">
        <v>499</v>
      </c>
      <c r="F91" s="279"/>
      <c r="G91" s="101">
        <f>'Прил. 4'!E97</f>
        <v>19996.8</v>
      </c>
      <c r="H91" s="101">
        <f>'Прил. 4'!F97</f>
        <v>19980</v>
      </c>
      <c r="I91" s="101">
        <f>'Прил. 4'!G97</f>
        <v>19980</v>
      </c>
      <c r="J91" s="101">
        <f>'Прил. 4'!H97</f>
        <v>19980</v>
      </c>
      <c r="K91" s="101">
        <f>'Прил. 4'!I97</f>
        <v>19980</v>
      </c>
    </row>
    <row r="92" spans="1:11" ht="162" customHeight="1">
      <c r="A92" s="145" t="s">
        <v>553</v>
      </c>
      <c r="B92" s="114" t="s">
        <v>606</v>
      </c>
      <c r="C92" s="178" t="s">
        <v>633</v>
      </c>
      <c r="D92" s="178" t="s">
        <v>637</v>
      </c>
      <c r="E92" s="109" t="s">
        <v>400</v>
      </c>
      <c r="F92" s="279"/>
      <c r="G92" s="101">
        <f>'Прил. 4'!E98</f>
        <v>906</v>
      </c>
      <c r="H92" s="101">
        <f>'Прил. 4'!F98</f>
        <v>1000</v>
      </c>
      <c r="I92" s="101">
        <f>'Прил. 4'!G98</f>
        <v>1000</v>
      </c>
      <c r="J92" s="101">
        <f>'Прил. 4'!H98</f>
        <v>1000</v>
      </c>
      <c r="K92" s="101">
        <f>'Прил. 4'!I98</f>
        <v>1000</v>
      </c>
    </row>
    <row r="93" spans="1:11" ht="58.5" customHeight="1">
      <c r="A93" s="175" t="s">
        <v>554</v>
      </c>
      <c r="B93" s="135" t="s">
        <v>608</v>
      </c>
      <c r="C93" s="178" t="s">
        <v>633</v>
      </c>
      <c r="D93" s="178" t="s">
        <v>637</v>
      </c>
      <c r="E93" s="178" t="s">
        <v>652</v>
      </c>
      <c r="F93" s="279"/>
      <c r="G93" s="101">
        <f>'Прил. 4'!E99</f>
        <v>0</v>
      </c>
      <c r="H93" s="101">
        <f>'Прил. 4'!F99</f>
        <v>129</v>
      </c>
      <c r="I93" s="101">
        <f>'Прил. 4'!G99</f>
        <v>129</v>
      </c>
      <c r="J93" s="101">
        <f>'Прил. 4'!H99</f>
        <v>129</v>
      </c>
      <c r="K93" s="101">
        <f>'Прил. 4'!I99</f>
        <v>129</v>
      </c>
    </row>
    <row r="94" spans="1:11" ht="73.5" customHeight="1">
      <c r="A94" s="175" t="s">
        <v>603</v>
      </c>
      <c r="B94" s="114" t="s">
        <v>408</v>
      </c>
      <c r="C94" s="178" t="s">
        <v>633</v>
      </c>
      <c r="D94" s="178" t="s">
        <v>637</v>
      </c>
      <c r="E94" s="178" t="s">
        <v>651</v>
      </c>
      <c r="F94" s="280"/>
      <c r="G94" s="101">
        <f>'Прил. 4'!E100</f>
        <v>203.67</v>
      </c>
      <c r="H94" s="101">
        <f>'Прил. 4'!F100</f>
        <v>256</v>
      </c>
      <c r="I94" s="101">
        <f>'Прил. 4'!G100</f>
        <v>256</v>
      </c>
      <c r="J94" s="101">
        <f>'Прил. 4'!H100</f>
        <v>256</v>
      </c>
      <c r="K94" s="101">
        <f>'Прил. 4'!I100</f>
        <v>256</v>
      </c>
    </row>
    <row r="95" spans="1:11" ht="25.5" customHeight="1">
      <c r="A95" s="303" t="s">
        <v>283</v>
      </c>
      <c r="B95" s="300" t="s">
        <v>500</v>
      </c>
      <c r="C95" s="214" t="s">
        <v>633</v>
      </c>
      <c r="D95" s="214" t="s">
        <v>639</v>
      </c>
      <c r="E95" s="214" t="s">
        <v>653</v>
      </c>
      <c r="F95" s="278" t="s">
        <v>594</v>
      </c>
      <c r="G95" s="295">
        <f>SUM(G100:G108)</f>
        <v>4843.13</v>
      </c>
      <c r="H95" s="295">
        <f>SUM(H100:H108)</f>
        <v>431.4</v>
      </c>
      <c r="I95" s="295">
        <f>SUM(I100:I108)</f>
        <v>431.4</v>
      </c>
      <c r="J95" s="295">
        <f>SUM(J100:J108)</f>
        <v>21332.4</v>
      </c>
      <c r="K95" s="295">
        <f>SUM(K100:K108)</f>
        <v>10465.4</v>
      </c>
    </row>
    <row r="96" spans="1:11" ht="24" customHeight="1">
      <c r="A96" s="303"/>
      <c r="B96" s="301"/>
      <c r="C96" s="143" t="s">
        <v>633</v>
      </c>
      <c r="D96" s="143" t="s">
        <v>639</v>
      </c>
      <c r="E96" s="144" t="s">
        <v>654</v>
      </c>
      <c r="F96" s="279"/>
      <c r="G96" s="296"/>
      <c r="H96" s="296"/>
      <c r="I96" s="296"/>
      <c r="J96" s="296"/>
      <c r="K96" s="296"/>
    </row>
    <row r="97" spans="1:11" ht="24" customHeight="1">
      <c r="A97" s="303"/>
      <c r="B97" s="301"/>
      <c r="C97" s="143" t="s">
        <v>100</v>
      </c>
      <c r="D97" s="143" t="s">
        <v>403</v>
      </c>
      <c r="E97" s="144" t="s">
        <v>510</v>
      </c>
      <c r="F97" s="279"/>
      <c r="G97" s="296"/>
      <c r="H97" s="296"/>
      <c r="I97" s="296"/>
      <c r="J97" s="296"/>
      <c r="K97" s="296"/>
    </row>
    <row r="98" spans="1:11" ht="24" customHeight="1">
      <c r="A98" s="304"/>
      <c r="B98" s="302"/>
      <c r="C98" s="143" t="s">
        <v>100</v>
      </c>
      <c r="D98" s="143" t="s">
        <v>403</v>
      </c>
      <c r="E98" s="144" t="s">
        <v>14</v>
      </c>
      <c r="F98" s="279"/>
      <c r="G98" s="297"/>
      <c r="H98" s="297"/>
      <c r="I98" s="297"/>
      <c r="J98" s="297"/>
      <c r="K98" s="297"/>
    </row>
    <row r="99" spans="1:11" ht="45.75" customHeight="1">
      <c r="A99" s="112"/>
      <c r="B99" s="123" t="s">
        <v>501</v>
      </c>
      <c r="C99" s="109"/>
      <c r="D99" s="109"/>
      <c r="E99" s="109"/>
      <c r="F99" s="279"/>
      <c r="G99" s="101"/>
      <c r="H99" s="101"/>
      <c r="I99" s="101"/>
      <c r="J99" s="101"/>
      <c r="K99" s="101"/>
    </row>
    <row r="100" spans="1:11" ht="21.75" customHeight="1">
      <c r="A100" s="284" t="s">
        <v>6</v>
      </c>
      <c r="B100" s="233" t="s">
        <v>513</v>
      </c>
      <c r="C100" s="306" t="s">
        <v>100</v>
      </c>
      <c r="D100" s="306" t="s">
        <v>403</v>
      </c>
      <c r="E100" s="306" t="s">
        <v>14</v>
      </c>
      <c r="F100" s="279"/>
      <c r="G100" s="292">
        <f>'Прил. 4'!E119</f>
        <v>3411.73</v>
      </c>
      <c r="H100" s="292">
        <f>'Прил. 4'!F119</f>
        <v>0</v>
      </c>
      <c r="I100" s="292">
        <f>'Прил. 4'!G119</f>
        <v>0</v>
      </c>
      <c r="J100" s="292">
        <f>'Прил. 4'!H119</f>
        <v>102</v>
      </c>
      <c r="K100" s="292">
        <f>'Прил. 4'!I119</f>
        <v>34</v>
      </c>
    </row>
    <row r="101" spans="1:11" ht="24.75" customHeight="1">
      <c r="A101" s="285"/>
      <c r="B101" s="287"/>
      <c r="C101" s="308"/>
      <c r="D101" s="308"/>
      <c r="E101" s="308"/>
      <c r="F101" s="279"/>
      <c r="G101" s="282"/>
      <c r="H101" s="282"/>
      <c r="I101" s="282"/>
      <c r="J101" s="282"/>
      <c r="K101" s="282"/>
    </row>
    <row r="102" spans="1:11" ht="29.25" customHeight="1">
      <c r="A102" s="285"/>
      <c r="B102" s="287"/>
      <c r="C102" s="308"/>
      <c r="D102" s="308"/>
      <c r="E102" s="308"/>
      <c r="F102" s="279"/>
      <c r="G102" s="282"/>
      <c r="H102" s="282"/>
      <c r="I102" s="282"/>
      <c r="J102" s="282"/>
      <c r="K102" s="282"/>
    </row>
    <row r="103" spans="1:11" ht="24.75" customHeight="1">
      <c r="A103" s="286"/>
      <c r="B103" s="234"/>
      <c r="C103" s="307"/>
      <c r="D103" s="307"/>
      <c r="E103" s="307"/>
      <c r="F103" s="279"/>
      <c r="G103" s="283"/>
      <c r="H103" s="283"/>
      <c r="I103" s="283"/>
      <c r="J103" s="283"/>
      <c r="K103" s="283"/>
    </row>
    <row r="104" spans="1:11" ht="37.5">
      <c r="A104" s="145" t="s">
        <v>7</v>
      </c>
      <c r="B104" s="123" t="s">
        <v>511</v>
      </c>
      <c r="C104" s="109"/>
      <c r="D104" s="109"/>
      <c r="E104" s="109"/>
      <c r="F104" s="279"/>
      <c r="G104" s="101">
        <f>'Прил. 4'!E132</f>
        <v>0</v>
      </c>
      <c r="H104" s="101">
        <f>'Прил. 4'!F132</f>
        <v>0</v>
      </c>
      <c r="I104" s="101">
        <f>'Прил. 4'!G132</f>
        <v>0</v>
      </c>
      <c r="J104" s="101">
        <f>'Прил. 4'!H132</f>
        <v>20000</v>
      </c>
      <c r="K104" s="101">
        <f>'Прил. 4'!I132</f>
        <v>10000</v>
      </c>
    </row>
    <row r="105" spans="1:11" ht="42" customHeight="1">
      <c r="A105" s="145" t="s">
        <v>8</v>
      </c>
      <c r="B105" s="200" t="s">
        <v>512</v>
      </c>
      <c r="C105" s="109"/>
      <c r="D105" s="109"/>
      <c r="E105" s="109"/>
      <c r="F105" s="279"/>
      <c r="G105" s="101">
        <f>'Прил. 4'!E134</f>
        <v>0</v>
      </c>
      <c r="H105" s="101">
        <f>'Прил. 4'!F134</f>
        <v>0</v>
      </c>
      <c r="I105" s="101">
        <f>'Прил. 4'!G134</f>
        <v>0</v>
      </c>
      <c r="J105" s="101">
        <f>'Прил. 4'!H134</f>
        <v>799</v>
      </c>
      <c r="K105" s="101">
        <f>'Прил. 4'!I134</f>
        <v>0</v>
      </c>
    </row>
    <row r="106" spans="1:11" ht="36.75" customHeight="1">
      <c r="A106" s="145" t="s">
        <v>9</v>
      </c>
      <c r="B106" s="123" t="s">
        <v>492</v>
      </c>
      <c r="C106" s="178" t="s">
        <v>633</v>
      </c>
      <c r="D106" s="178" t="s">
        <v>638</v>
      </c>
      <c r="E106" s="178" t="s">
        <v>653</v>
      </c>
      <c r="F106" s="279"/>
      <c r="G106" s="101">
        <f>'Прил. 4'!E136</f>
        <v>350</v>
      </c>
      <c r="H106" s="101">
        <f>'Прил. 4'!F136</f>
        <v>350</v>
      </c>
      <c r="I106" s="101">
        <f>'Прил. 4'!G136</f>
        <v>350</v>
      </c>
      <c r="J106" s="101">
        <f>'Прил. 4'!H136</f>
        <v>350</v>
      </c>
      <c r="K106" s="101">
        <f>'Прил. 4'!I136</f>
        <v>350</v>
      </c>
    </row>
    <row r="107" spans="1:11" ht="37.5">
      <c r="A107" s="145" t="s">
        <v>571</v>
      </c>
      <c r="B107" s="123" t="s">
        <v>493</v>
      </c>
      <c r="C107" s="178" t="s">
        <v>633</v>
      </c>
      <c r="D107" s="178" t="s">
        <v>638</v>
      </c>
      <c r="E107" s="178" t="s">
        <v>654</v>
      </c>
      <c r="F107" s="279"/>
      <c r="G107" s="101">
        <f>'Прил. 4'!E138</f>
        <v>81.4</v>
      </c>
      <c r="H107" s="101">
        <f>'Прил. 4'!F138</f>
        <v>81.4</v>
      </c>
      <c r="I107" s="101">
        <f>'Прил. 4'!G138</f>
        <v>81.4</v>
      </c>
      <c r="J107" s="101">
        <f>'Прил. 4'!H138</f>
        <v>81.4</v>
      </c>
      <c r="K107" s="101">
        <f>'Прил. 4'!I138</f>
        <v>81.4</v>
      </c>
    </row>
    <row r="108" spans="1:11" ht="60.75" customHeight="1">
      <c r="A108" s="161" t="s">
        <v>572</v>
      </c>
      <c r="B108" s="205" t="s">
        <v>630</v>
      </c>
      <c r="C108" s="109" t="s">
        <v>100</v>
      </c>
      <c r="D108" s="109" t="s">
        <v>403</v>
      </c>
      <c r="E108" s="109" t="s">
        <v>510</v>
      </c>
      <c r="F108" s="280"/>
      <c r="G108" s="101">
        <v>1000</v>
      </c>
      <c r="H108" s="101">
        <v>0</v>
      </c>
      <c r="I108" s="101">
        <v>0</v>
      </c>
      <c r="J108" s="101">
        <v>0</v>
      </c>
      <c r="K108" s="101">
        <v>0</v>
      </c>
    </row>
    <row r="109" spans="1:11" ht="38.25" customHeight="1">
      <c r="A109" s="335" t="s">
        <v>505</v>
      </c>
      <c r="B109" s="233" t="s">
        <v>590</v>
      </c>
      <c r="C109" s="178" t="s">
        <v>633</v>
      </c>
      <c r="D109" s="178" t="s">
        <v>639</v>
      </c>
      <c r="E109" s="186" t="s">
        <v>73</v>
      </c>
      <c r="F109" s="316" t="s">
        <v>13</v>
      </c>
      <c r="G109" s="298">
        <f>SUM(G112:G113)</f>
        <v>0</v>
      </c>
      <c r="H109" s="298">
        <f>SUM(H112:H113)</f>
        <v>38328.57</v>
      </c>
      <c r="I109" s="298">
        <f>SUM(I112:I113)</f>
        <v>38616.770000000004</v>
      </c>
      <c r="J109" s="298">
        <f>SUM(J112:J113)</f>
        <v>38366.770000000004</v>
      </c>
      <c r="K109" s="298">
        <f>SUM(K112:K113)</f>
        <v>38366.770000000004</v>
      </c>
    </row>
    <row r="110" spans="1:11" ht="36.75" customHeight="1">
      <c r="A110" s="336"/>
      <c r="B110" s="289"/>
      <c r="C110" s="178" t="s">
        <v>633</v>
      </c>
      <c r="D110" s="178" t="s">
        <v>639</v>
      </c>
      <c r="E110" s="186" t="s">
        <v>655</v>
      </c>
      <c r="F110" s="337"/>
      <c r="G110" s="298"/>
      <c r="H110" s="298"/>
      <c r="I110" s="298"/>
      <c r="J110" s="298"/>
      <c r="K110" s="298"/>
    </row>
    <row r="111" spans="1:11" ht="37.5">
      <c r="A111" s="112"/>
      <c r="B111" s="123" t="s">
        <v>69</v>
      </c>
      <c r="C111" s="109"/>
      <c r="D111" s="109"/>
      <c r="E111" s="109"/>
      <c r="F111" s="337"/>
      <c r="G111" s="101"/>
      <c r="H111" s="101"/>
      <c r="I111" s="101"/>
      <c r="J111" s="101"/>
      <c r="K111" s="101"/>
    </row>
    <row r="112" spans="1:11" ht="62.25" customHeight="1">
      <c r="A112" s="145" t="s">
        <v>509</v>
      </c>
      <c r="B112" s="123" t="s">
        <v>71</v>
      </c>
      <c r="C112" s="178" t="s">
        <v>633</v>
      </c>
      <c r="D112" s="178" t="s">
        <v>639</v>
      </c>
      <c r="E112" s="109" t="s">
        <v>73</v>
      </c>
      <c r="F112" s="337"/>
      <c r="G112" s="101">
        <f>'Прил. 4'!E150</f>
        <v>0</v>
      </c>
      <c r="H112" s="101">
        <f>'Прил. 4'!F150</f>
        <v>30532.3</v>
      </c>
      <c r="I112" s="101">
        <f>'Прил. 4'!G150</f>
        <v>30820.5</v>
      </c>
      <c r="J112" s="101">
        <f>'Прил. 4'!H150</f>
        <v>30570.5</v>
      </c>
      <c r="K112" s="101">
        <f>'Прил. 4'!I150</f>
        <v>30570.5</v>
      </c>
    </row>
    <row r="113" spans="1:11" ht="93.75">
      <c r="A113" s="145" t="s">
        <v>495</v>
      </c>
      <c r="B113" s="107" t="s">
        <v>591</v>
      </c>
      <c r="C113" s="178" t="s">
        <v>633</v>
      </c>
      <c r="D113" s="178" t="s">
        <v>639</v>
      </c>
      <c r="E113" s="178" t="s">
        <v>655</v>
      </c>
      <c r="F113" s="338"/>
      <c r="G113" s="101">
        <f>'Прил. 4'!E151</f>
        <v>0</v>
      </c>
      <c r="H113" s="101">
        <f>'Прил. 4'!F151</f>
        <v>7796.27</v>
      </c>
      <c r="I113" s="101">
        <f>'Прил. 4'!G151</f>
        <v>7796.27</v>
      </c>
      <c r="J113" s="101">
        <f>'Прил. 4'!H151</f>
        <v>7796.27</v>
      </c>
      <c r="K113" s="101">
        <f>'Прил. 4'!I151</f>
        <v>7796.27</v>
      </c>
    </row>
    <row r="114" spans="7:11" ht="15">
      <c r="G114" s="88"/>
      <c r="H114" s="88"/>
      <c r="I114" s="88"/>
      <c r="J114" s="88"/>
      <c r="K114" s="88"/>
    </row>
    <row r="115" spans="7:11" ht="15">
      <c r="G115" s="88"/>
      <c r="H115" s="88"/>
      <c r="I115" s="88"/>
      <c r="J115" s="88"/>
      <c r="K115" s="88"/>
    </row>
    <row r="116" spans="7:11" ht="15">
      <c r="G116" s="88"/>
      <c r="H116" s="88"/>
      <c r="I116" s="88"/>
      <c r="J116" s="88"/>
      <c r="K116" s="88"/>
    </row>
    <row r="117" spans="7:11" ht="15">
      <c r="G117" s="88"/>
      <c r="H117" s="88"/>
      <c r="I117" s="88"/>
      <c r="J117" s="88"/>
      <c r="K117" s="88"/>
    </row>
    <row r="118" spans="7:11" ht="15">
      <c r="G118" s="88"/>
      <c r="H118" s="88"/>
      <c r="I118" s="88"/>
      <c r="J118" s="88"/>
      <c r="K118" s="88"/>
    </row>
    <row r="119" spans="7:11" ht="15">
      <c r="G119" s="88"/>
      <c r="H119" s="88"/>
      <c r="I119" s="88"/>
      <c r="J119" s="88"/>
      <c r="K119" s="88"/>
    </row>
    <row r="120" spans="7:11" ht="15">
      <c r="G120" s="88"/>
      <c r="H120" s="88"/>
      <c r="I120" s="88"/>
      <c r="J120" s="88"/>
      <c r="K120" s="88"/>
    </row>
    <row r="121" spans="7:11" ht="15">
      <c r="G121" s="88"/>
      <c r="H121" s="88"/>
      <c r="I121" s="88"/>
      <c r="J121" s="88"/>
      <c r="K121" s="88"/>
    </row>
    <row r="122" spans="7:11" ht="15">
      <c r="G122" s="88"/>
      <c r="H122" s="88"/>
      <c r="I122" s="88"/>
      <c r="J122" s="88"/>
      <c r="K122" s="88"/>
    </row>
    <row r="123" spans="7:11" ht="15">
      <c r="G123" s="88"/>
      <c r="H123" s="88"/>
      <c r="I123" s="88"/>
      <c r="J123" s="88"/>
      <c r="K123" s="88"/>
    </row>
    <row r="124" spans="7:11" ht="15">
      <c r="G124" s="88"/>
      <c r="H124" s="88"/>
      <c r="I124" s="88"/>
      <c r="J124" s="88"/>
      <c r="K124" s="88"/>
    </row>
    <row r="125" spans="7:11" ht="15">
      <c r="G125" s="88"/>
      <c r="H125" s="88"/>
      <c r="I125" s="88"/>
      <c r="J125" s="88"/>
      <c r="K125" s="88"/>
    </row>
    <row r="126" spans="7:11" ht="15">
      <c r="G126" s="88"/>
      <c r="H126" s="88"/>
      <c r="I126" s="88"/>
      <c r="J126" s="88"/>
      <c r="K126" s="88"/>
    </row>
    <row r="127" spans="7:11" ht="15">
      <c r="G127" s="88"/>
      <c r="H127" s="88"/>
      <c r="I127" s="88"/>
      <c r="J127" s="88"/>
      <c r="K127" s="88"/>
    </row>
    <row r="128" spans="7:11" ht="15">
      <c r="G128" s="88"/>
      <c r="H128" s="88"/>
      <c r="I128" s="88"/>
      <c r="J128" s="88"/>
      <c r="K128" s="88"/>
    </row>
    <row r="129" spans="7:11" ht="15">
      <c r="G129" s="88"/>
      <c r="H129" s="88"/>
      <c r="I129" s="88"/>
      <c r="J129" s="88"/>
      <c r="K129" s="88"/>
    </row>
    <row r="130" spans="7:11" ht="15">
      <c r="G130" s="88"/>
      <c r="H130" s="88"/>
      <c r="I130" s="88"/>
      <c r="J130" s="88"/>
      <c r="K130" s="88"/>
    </row>
    <row r="131" spans="7:11" ht="15">
      <c r="G131" s="88"/>
      <c r="H131" s="88"/>
      <c r="I131" s="88"/>
      <c r="J131" s="88"/>
      <c r="K131" s="88"/>
    </row>
    <row r="132" spans="7:11" ht="15">
      <c r="G132" s="88"/>
      <c r="H132" s="88"/>
      <c r="I132" s="88"/>
      <c r="J132" s="88"/>
      <c r="K132" s="88"/>
    </row>
    <row r="133" spans="7:11" ht="15">
      <c r="G133" s="88"/>
      <c r="H133" s="88"/>
      <c r="I133" s="88"/>
      <c r="J133" s="88"/>
      <c r="K133" s="88"/>
    </row>
    <row r="134" spans="7:11" ht="15">
      <c r="G134" s="88"/>
      <c r="H134" s="88"/>
      <c r="I134" s="88"/>
      <c r="J134" s="88"/>
      <c r="K134" s="88"/>
    </row>
    <row r="135" spans="7:11" ht="15">
      <c r="G135" s="88"/>
      <c r="H135" s="88"/>
      <c r="I135" s="88"/>
      <c r="J135" s="88"/>
      <c r="K135" s="88"/>
    </row>
    <row r="136" spans="7:11" ht="15">
      <c r="G136" s="88"/>
      <c r="H136" s="88"/>
      <c r="I136" s="88"/>
      <c r="J136" s="88"/>
      <c r="K136" s="88"/>
    </row>
    <row r="137" spans="7:11" ht="15">
      <c r="G137" s="88"/>
      <c r="H137" s="88"/>
      <c r="I137" s="88"/>
      <c r="J137" s="88"/>
      <c r="K137" s="88"/>
    </row>
    <row r="138" spans="7:11" ht="15">
      <c r="G138" s="88"/>
      <c r="H138" s="88"/>
      <c r="I138" s="88"/>
      <c r="J138" s="88"/>
      <c r="K138" s="88"/>
    </row>
    <row r="139" spans="7:11" ht="15">
      <c r="G139" s="88"/>
      <c r="H139" s="88"/>
      <c r="I139" s="88"/>
      <c r="J139" s="88"/>
      <c r="K139" s="88"/>
    </row>
    <row r="140" spans="7:11" ht="15">
      <c r="G140" s="88"/>
      <c r="H140" s="88"/>
      <c r="I140" s="88"/>
      <c r="J140" s="88"/>
      <c r="K140" s="88"/>
    </row>
    <row r="141" spans="7:11" ht="15">
      <c r="G141" s="88"/>
      <c r="H141" s="88"/>
      <c r="I141" s="88"/>
      <c r="J141" s="88"/>
      <c r="K141" s="88"/>
    </row>
    <row r="142" spans="7:11" ht="15">
      <c r="G142" s="88"/>
      <c r="H142" s="88"/>
      <c r="I142" s="88"/>
      <c r="J142" s="88"/>
      <c r="K142" s="88"/>
    </row>
    <row r="143" spans="7:11" ht="15">
      <c r="G143" s="88"/>
      <c r="H143" s="88"/>
      <c r="I143" s="88"/>
      <c r="J143" s="88"/>
      <c r="K143" s="88"/>
    </row>
  </sheetData>
  <sheetProtection/>
  <mergeCells count="137">
    <mergeCell ref="C100:C103"/>
    <mergeCell ref="B109:B110"/>
    <mergeCell ref="J109:J110"/>
    <mergeCell ref="K109:K110"/>
    <mergeCell ref="A109:A110"/>
    <mergeCell ref="G109:G110"/>
    <mergeCell ref="F109:F113"/>
    <mergeCell ref="E100:E103"/>
    <mergeCell ref="K100:K103"/>
    <mergeCell ref="F95:F108"/>
    <mergeCell ref="K95:K98"/>
    <mergeCell ref="H81:H87"/>
    <mergeCell ref="I81:I87"/>
    <mergeCell ref="I109:I110"/>
    <mergeCell ref="D75:D76"/>
    <mergeCell ref="F81:F94"/>
    <mergeCell ref="H109:H110"/>
    <mergeCell ref="H100:H103"/>
    <mergeCell ref="K77:K78"/>
    <mergeCell ref="K81:K87"/>
    <mergeCell ref="J95:J98"/>
    <mergeCell ref="H49:H50"/>
    <mergeCell ref="D52:D53"/>
    <mergeCell ref="C79:C80"/>
    <mergeCell ref="C77:C78"/>
    <mergeCell ref="J52:J53"/>
    <mergeCell ref="D54:D55"/>
    <mergeCell ref="I52:I53"/>
    <mergeCell ref="H95:H98"/>
    <mergeCell ref="G56:G59"/>
    <mergeCell ref="G1:K1"/>
    <mergeCell ref="A4:K4"/>
    <mergeCell ref="G7:K7"/>
    <mergeCell ref="G8:K8"/>
    <mergeCell ref="G2:K2"/>
    <mergeCell ref="B7:B9"/>
    <mergeCell ref="F7:F9"/>
    <mergeCell ref="A5:K5"/>
    <mergeCell ref="J49:J50"/>
    <mergeCell ref="K49:K50"/>
    <mergeCell ref="A7:A9"/>
    <mergeCell ref="C7:E8"/>
    <mergeCell ref="I12:I29"/>
    <mergeCell ref="J12:J29"/>
    <mergeCell ref="K12:K29"/>
    <mergeCell ref="A12:A29"/>
    <mergeCell ref="I49:I50"/>
    <mergeCell ref="B12:B29"/>
    <mergeCell ref="B54:B55"/>
    <mergeCell ref="G54:G55"/>
    <mergeCell ref="B52:B53"/>
    <mergeCell ref="C52:C53"/>
    <mergeCell ref="C54:C55"/>
    <mergeCell ref="B49:B50"/>
    <mergeCell ref="G52:G53"/>
    <mergeCell ref="G49:G50"/>
    <mergeCell ref="A68:A71"/>
    <mergeCell ref="A75:A76"/>
    <mergeCell ref="B75:B76"/>
    <mergeCell ref="C73:C74"/>
    <mergeCell ref="A56:A59"/>
    <mergeCell ref="B56:B59"/>
    <mergeCell ref="C75:C76"/>
    <mergeCell ref="A52:A53"/>
    <mergeCell ref="D73:D74"/>
    <mergeCell ref="B73:B74"/>
    <mergeCell ref="F49:F55"/>
    <mergeCell ref="E52:E53"/>
    <mergeCell ref="E54:E55"/>
    <mergeCell ref="A73:A74"/>
    <mergeCell ref="A49:A50"/>
    <mergeCell ref="A54:A55"/>
    <mergeCell ref="B68:B71"/>
    <mergeCell ref="K73:K74"/>
    <mergeCell ref="K54:K55"/>
    <mergeCell ref="I73:I74"/>
    <mergeCell ref="J73:J74"/>
    <mergeCell ref="K68:K71"/>
    <mergeCell ref="I68:I71"/>
    <mergeCell ref="J54:J55"/>
    <mergeCell ref="J56:J59"/>
    <mergeCell ref="I56:I59"/>
    <mergeCell ref="J75:J76"/>
    <mergeCell ref="E73:E74"/>
    <mergeCell ref="J77:J78"/>
    <mergeCell ref="H77:H78"/>
    <mergeCell ref="I77:I78"/>
    <mergeCell ref="G68:G71"/>
    <mergeCell ref="F68:F80"/>
    <mergeCell ref="H79:H80"/>
    <mergeCell ref="J79:J80"/>
    <mergeCell ref="H75:H76"/>
    <mergeCell ref="H54:H55"/>
    <mergeCell ref="H52:H53"/>
    <mergeCell ref="I54:I55"/>
    <mergeCell ref="F65:F67"/>
    <mergeCell ref="G100:G103"/>
    <mergeCell ref="H73:H74"/>
    <mergeCell ref="H68:H71"/>
    <mergeCell ref="I75:I76"/>
    <mergeCell ref="D100:D103"/>
    <mergeCell ref="H56:H59"/>
    <mergeCell ref="G77:G78"/>
    <mergeCell ref="G75:G76"/>
    <mergeCell ref="G73:G74"/>
    <mergeCell ref="E75:E76"/>
    <mergeCell ref="F56:F64"/>
    <mergeCell ref="B95:B98"/>
    <mergeCell ref="A95:A98"/>
    <mergeCell ref="A81:A87"/>
    <mergeCell ref="D77:D78"/>
    <mergeCell ref="G79:G80"/>
    <mergeCell ref="E79:E80"/>
    <mergeCell ref="D79:D80"/>
    <mergeCell ref="E77:E78"/>
    <mergeCell ref="G81:G87"/>
    <mergeCell ref="G95:G98"/>
    <mergeCell ref="K52:K53"/>
    <mergeCell ref="I100:I103"/>
    <mergeCell ref="J100:J103"/>
    <mergeCell ref="I79:I80"/>
    <mergeCell ref="K75:K76"/>
    <mergeCell ref="K79:K80"/>
    <mergeCell ref="K56:K59"/>
    <mergeCell ref="I95:I98"/>
    <mergeCell ref="J68:J71"/>
    <mergeCell ref="J81:J87"/>
    <mergeCell ref="F12:F48"/>
    <mergeCell ref="G12:G29"/>
    <mergeCell ref="H12:H29"/>
    <mergeCell ref="A100:A103"/>
    <mergeCell ref="B100:B103"/>
    <mergeCell ref="A77:A78"/>
    <mergeCell ref="B77:B78"/>
    <mergeCell ref="A79:A80"/>
    <mergeCell ref="B79:B80"/>
    <mergeCell ref="B81:B8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  <rowBreaks count="4" manualBreakCount="4">
    <brk id="48" max="10" man="1"/>
    <brk id="63" max="10" man="1"/>
    <brk id="80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2"/>
  <sheetViews>
    <sheetView view="pageBreakPreview" zoomScale="65" zoomScaleNormal="75" zoomScaleSheetLayoutView="65" zoomScalePageLayoutView="0" workbookViewId="0" topLeftCell="A1">
      <pane ySplit="10" topLeftCell="A136" activePane="bottomLeft" state="frozen"/>
      <selection pane="topLeft" activeCell="A1" sqref="A1"/>
      <selection pane="bottomLeft" activeCell="B64" sqref="B64"/>
    </sheetView>
  </sheetViews>
  <sheetFormatPr defaultColWidth="9.140625" defaultRowHeight="15"/>
  <cols>
    <col min="1" max="1" width="6.421875" style="171" customWidth="1"/>
    <col min="2" max="2" width="63.8515625" style="164" customWidth="1"/>
    <col min="3" max="3" width="59.140625" style="164" customWidth="1"/>
    <col min="4" max="4" width="16.421875" style="164" customWidth="1"/>
    <col min="5" max="5" width="15.57421875" style="164" customWidth="1"/>
    <col min="6" max="6" width="15.28125" style="164" customWidth="1"/>
    <col min="7" max="7" width="16.140625" style="164" customWidth="1"/>
    <col min="8" max="8" width="13.57421875" style="164" customWidth="1"/>
    <col min="9" max="9" width="15.00390625" style="164" customWidth="1"/>
    <col min="10" max="11" width="10.421875" style="164" bestFit="1" customWidth="1"/>
    <col min="12" max="16384" width="9.140625" style="164" customWidth="1"/>
  </cols>
  <sheetData>
    <row r="1" spans="1:9" ht="15.75" customHeight="1">
      <c r="A1" s="162"/>
      <c r="B1" s="163"/>
      <c r="C1" s="163"/>
      <c r="D1" s="163"/>
      <c r="E1" s="243" t="s">
        <v>539</v>
      </c>
      <c r="F1" s="243"/>
      <c r="G1" s="243"/>
      <c r="H1" s="243"/>
      <c r="I1" s="243"/>
    </row>
    <row r="2" spans="1:9" ht="41.25" customHeight="1">
      <c r="A2" s="162"/>
      <c r="B2" s="163"/>
      <c r="C2" s="163"/>
      <c r="D2" s="163"/>
      <c r="E2" s="243" t="s">
        <v>502</v>
      </c>
      <c r="F2" s="243"/>
      <c r="G2" s="243"/>
      <c r="H2" s="243"/>
      <c r="I2" s="243"/>
    </row>
    <row r="3" spans="1:9" ht="9.75" customHeight="1">
      <c r="A3" s="162"/>
      <c r="B3" s="163"/>
      <c r="C3" s="163"/>
      <c r="D3" s="163"/>
      <c r="E3" s="163"/>
      <c r="F3" s="163"/>
      <c r="G3" s="163"/>
      <c r="H3" s="163"/>
      <c r="I3" s="163"/>
    </row>
    <row r="4" spans="1:9" ht="15.75" customHeight="1">
      <c r="A4" s="238" t="s">
        <v>407</v>
      </c>
      <c r="B4" s="238"/>
      <c r="C4" s="238"/>
      <c r="D4" s="238"/>
      <c r="E4" s="238"/>
      <c r="F4" s="238"/>
      <c r="G4" s="238"/>
      <c r="H4" s="238"/>
      <c r="I4" s="238"/>
    </row>
    <row r="5" spans="1:9" ht="18" customHeight="1">
      <c r="A5" s="237" t="s">
        <v>430</v>
      </c>
      <c r="B5" s="237"/>
      <c r="C5" s="237"/>
      <c r="D5" s="237"/>
      <c r="E5" s="237"/>
      <c r="F5" s="237"/>
      <c r="G5" s="237"/>
      <c r="H5" s="237"/>
      <c r="I5" s="237"/>
    </row>
    <row r="6" spans="1:9" ht="3.75" customHeight="1">
      <c r="A6" s="162"/>
      <c r="B6" s="163"/>
      <c r="C6" s="163"/>
      <c r="D6" s="163"/>
      <c r="E6" s="163"/>
      <c r="F6" s="163"/>
      <c r="G6" s="163"/>
      <c r="H6" s="163"/>
      <c r="I6" s="163"/>
    </row>
    <row r="7" spans="1:9" ht="21.75" customHeight="1">
      <c r="A7" s="235" t="s">
        <v>416</v>
      </c>
      <c r="B7" s="235" t="s">
        <v>417</v>
      </c>
      <c r="C7" s="235" t="s">
        <v>476</v>
      </c>
      <c r="D7" s="235" t="s">
        <v>323</v>
      </c>
      <c r="E7" s="350" t="s">
        <v>431</v>
      </c>
      <c r="F7" s="351"/>
      <c r="G7" s="351"/>
      <c r="H7" s="351"/>
      <c r="I7" s="352"/>
    </row>
    <row r="8" spans="1:9" ht="14.25" customHeight="1">
      <c r="A8" s="346"/>
      <c r="B8" s="346"/>
      <c r="C8" s="346"/>
      <c r="D8" s="346"/>
      <c r="E8" s="350" t="s">
        <v>421</v>
      </c>
      <c r="F8" s="351"/>
      <c r="G8" s="351"/>
      <c r="H8" s="351"/>
      <c r="I8" s="352"/>
    </row>
    <row r="9" spans="1:9" ht="38.25" customHeight="1">
      <c r="A9" s="236"/>
      <c r="B9" s="236"/>
      <c r="C9" s="236"/>
      <c r="D9" s="236"/>
      <c r="E9" s="91" t="s">
        <v>425</v>
      </c>
      <c r="F9" s="91" t="s">
        <v>426</v>
      </c>
      <c r="G9" s="91" t="s">
        <v>427</v>
      </c>
      <c r="H9" s="91" t="s">
        <v>536</v>
      </c>
      <c r="I9" s="91" t="s">
        <v>537</v>
      </c>
    </row>
    <row r="10" spans="1:9" ht="18.75">
      <c r="A10" s="139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</row>
    <row r="11" spans="1:9" ht="20.25" customHeight="1">
      <c r="A11" s="215" t="s">
        <v>11</v>
      </c>
      <c r="B11" s="92" t="s">
        <v>10</v>
      </c>
      <c r="C11" s="93"/>
      <c r="D11" s="94">
        <f>SUM(E11:I11)</f>
        <v>3480392.0200000005</v>
      </c>
      <c r="E11" s="94">
        <f>SUM(E12,E18,E22)</f>
        <v>43286.229999999996</v>
      </c>
      <c r="F11" s="94">
        <f>SUM(F12,F18,F22)</f>
        <v>837100.9500000001</v>
      </c>
      <c r="G11" s="94">
        <f>SUM(G12,G18,G22)</f>
        <v>851740.3999999999</v>
      </c>
      <c r="H11" s="94">
        <f>SUM(H12,H18,H22)</f>
        <v>879565.7200000001</v>
      </c>
      <c r="I11" s="94">
        <f>SUM(I12,I18,I22)</f>
        <v>868698.7200000001</v>
      </c>
    </row>
    <row r="12" spans="1:11" ht="37.5">
      <c r="A12" s="215"/>
      <c r="B12" s="95"/>
      <c r="C12" s="96" t="s">
        <v>540</v>
      </c>
      <c r="D12" s="97">
        <f>SUM(E12:I12)</f>
        <v>865351.8999999999</v>
      </c>
      <c r="E12" s="97">
        <f>SUM(E14:E17)</f>
        <v>1035</v>
      </c>
      <c r="F12" s="97">
        <f>SUM(F31)</f>
        <v>206615.78</v>
      </c>
      <c r="G12" s="97">
        <f>SUM(G31)</f>
        <v>213944.41999999998</v>
      </c>
      <c r="H12" s="97">
        <f>SUM(H31)</f>
        <v>221878.35</v>
      </c>
      <c r="I12" s="97">
        <f>SUM(I31)</f>
        <v>221878.35</v>
      </c>
      <c r="J12" s="167"/>
      <c r="K12" s="167"/>
    </row>
    <row r="13" spans="1:9" ht="18.75">
      <c r="A13" s="216"/>
      <c r="B13" s="98"/>
      <c r="C13" s="99" t="s">
        <v>321</v>
      </c>
      <c r="D13" s="97"/>
      <c r="E13" s="97"/>
      <c r="F13" s="97"/>
      <c r="G13" s="97"/>
      <c r="H13" s="97"/>
      <c r="I13" s="97"/>
    </row>
    <row r="14" spans="1:9" ht="63.75" customHeight="1">
      <c r="A14" s="216"/>
      <c r="B14" s="98"/>
      <c r="C14" s="99" t="s">
        <v>595</v>
      </c>
      <c r="D14" s="97">
        <f>SUM(E14:I14)</f>
        <v>864316.8999999999</v>
      </c>
      <c r="E14" s="97">
        <f>E33</f>
        <v>0</v>
      </c>
      <c r="F14" s="97">
        <f>SUM(F33)</f>
        <v>206615.78</v>
      </c>
      <c r="G14" s="97">
        <f>SUM(G33)</f>
        <v>213944.41999999998</v>
      </c>
      <c r="H14" s="97">
        <f>SUM(H33)</f>
        <v>221878.35</v>
      </c>
      <c r="I14" s="97">
        <f>SUM(I33)</f>
        <v>221878.35</v>
      </c>
    </row>
    <row r="15" spans="1:9" ht="72" customHeight="1">
      <c r="A15" s="216"/>
      <c r="B15" s="98"/>
      <c r="C15" s="99" t="s">
        <v>596</v>
      </c>
      <c r="D15" s="97">
        <f>SUM(E15:I15)</f>
        <v>525</v>
      </c>
      <c r="E15" s="97">
        <f aca="true" t="shared" si="0" ref="E15:I17">E104</f>
        <v>525</v>
      </c>
      <c r="F15" s="97">
        <f t="shared" si="0"/>
        <v>0</v>
      </c>
      <c r="G15" s="97">
        <f t="shared" si="0"/>
        <v>0</v>
      </c>
      <c r="H15" s="97">
        <f t="shared" si="0"/>
        <v>0</v>
      </c>
      <c r="I15" s="97">
        <f t="shared" si="0"/>
        <v>0</v>
      </c>
    </row>
    <row r="16" spans="1:9" ht="52.5" customHeight="1">
      <c r="A16" s="216"/>
      <c r="B16" s="98"/>
      <c r="C16" s="99" t="s">
        <v>599</v>
      </c>
      <c r="D16" s="97">
        <f>SUM(E16:I16)</f>
        <v>255</v>
      </c>
      <c r="E16" s="97">
        <f t="shared" si="0"/>
        <v>255</v>
      </c>
      <c r="F16" s="97">
        <f t="shared" si="0"/>
        <v>0</v>
      </c>
      <c r="G16" s="97">
        <f t="shared" si="0"/>
        <v>0</v>
      </c>
      <c r="H16" s="97">
        <f t="shared" si="0"/>
        <v>0</v>
      </c>
      <c r="I16" s="97">
        <f t="shared" si="0"/>
        <v>0</v>
      </c>
    </row>
    <row r="17" spans="1:9" ht="56.25" customHeight="1">
      <c r="A17" s="216"/>
      <c r="B17" s="98"/>
      <c r="C17" s="99" t="s">
        <v>597</v>
      </c>
      <c r="D17" s="97">
        <f>SUM(E17:I17)</f>
        <v>255</v>
      </c>
      <c r="E17" s="97">
        <f t="shared" si="0"/>
        <v>255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</row>
    <row r="18" spans="1:10" ht="39" customHeight="1">
      <c r="A18" s="216"/>
      <c r="B18" s="98"/>
      <c r="C18" s="96" t="s">
        <v>541</v>
      </c>
      <c r="D18" s="97">
        <f aca="true" t="shared" si="1" ref="D18:I18">SUM(D20:D21)</f>
        <v>2348550.85</v>
      </c>
      <c r="E18" s="97">
        <f t="shared" si="1"/>
        <v>465</v>
      </c>
      <c r="F18" s="97">
        <f t="shared" si="1"/>
        <v>582043.16</v>
      </c>
      <c r="G18" s="97">
        <f t="shared" si="1"/>
        <v>589353.97</v>
      </c>
      <c r="H18" s="97">
        <f t="shared" si="1"/>
        <v>588344.3600000001</v>
      </c>
      <c r="I18" s="97">
        <f t="shared" si="1"/>
        <v>588344.3600000001</v>
      </c>
      <c r="J18" s="167"/>
    </row>
    <row r="19" spans="1:9" ht="18.75">
      <c r="A19" s="216"/>
      <c r="B19" s="98"/>
      <c r="C19" s="99" t="s">
        <v>321</v>
      </c>
      <c r="D19" s="97"/>
      <c r="E19" s="97"/>
      <c r="F19" s="97"/>
      <c r="G19" s="97"/>
      <c r="H19" s="97"/>
      <c r="I19" s="97"/>
    </row>
    <row r="20" spans="1:9" ht="60.75" customHeight="1">
      <c r="A20" s="216"/>
      <c r="B20" s="98"/>
      <c r="C20" s="99" t="s">
        <v>595</v>
      </c>
      <c r="D20" s="97">
        <f>SUM(E20:I20)</f>
        <v>2348085.85</v>
      </c>
      <c r="E20" s="97">
        <f>SUM(E36,E145)</f>
        <v>0</v>
      </c>
      <c r="F20" s="97">
        <f>SUM(F36,F145)</f>
        <v>582043.16</v>
      </c>
      <c r="G20" s="97">
        <f>SUM(G36,G145)</f>
        <v>589353.97</v>
      </c>
      <c r="H20" s="97">
        <f>SUM(H36,H145)</f>
        <v>588344.3600000001</v>
      </c>
      <c r="I20" s="97">
        <f>SUM(I36,I145)</f>
        <v>588344.3600000001</v>
      </c>
    </row>
    <row r="21" spans="1:9" ht="59.25" customHeight="1">
      <c r="A21" s="216"/>
      <c r="B21" s="98"/>
      <c r="C21" s="99" t="s">
        <v>598</v>
      </c>
      <c r="D21" s="97">
        <f>D109</f>
        <v>465</v>
      </c>
      <c r="E21" s="97">
        <f>E109</f>
        <v>465</v>
      </c>
      <c r="F21" s="97">
        <f>F109</f>
        <v>0</v>
      </c>
      <c r="G21" s="97">
        <f>G107</f>
        <v>0</v>
      </c>
      <c r="H21" s="97">
        <f>H116</f>
        <v>0</v>
      </c>
      <c r="I21" s="97">
        <f>I124</f>
        <v>0</v>
      </c>
    </row>
    <row r="22" spans="1:10" ht="37.5">
      <c r="A22" s="216"/>
      <c r="B22" s="98"/>
      <c r="C22" s="96" t="s">
        <v>12</v>
      </c>
      <c r="D22" s="97">
        <f>SUM(E22:I22)</f>
        <v>266489.27</v>
      </c>
      <c r="E22" s="97">
        <f>SUM(E37,E60,E67,E76,E82,E91,E110,E146)</f>
        <v>41786.229999999996</v>
      </c>
      <c r="F22" s="97">
        <f>SUM(F37,F60,F67,F76,F82,F91,F110,F146)</f>
        <v>48442.009999999995</v>
      </c>
      <c r="G22" s="97">
        <f>SUM(G37,G60,G67,G76,G82,G91,G110,G146)</f>
        <v>48442.009999999995</v>
      </c>
      <c r="H22" s="97">
        <f>SUM(H37,H60,H67,H76,H82,H91,H110,H146)</f>
        <v>69343.01</v>
      </c>
      <c r="I22" s="97">
        <f>SUM(I37,I60,I67,I76,I82,I91,I110,I146)</f>
        <v>58476.009999999995</v>
      </c>
      <c r="J22" s="167"/>
    </row>
    <row r="23" spans="1:9" ht="18.75">
      <c r="A23" s="216"/>
      <c r="B23" s="98"/>
      <c r="C23" s="99" t="s">
        <v>321</v>
      </c>
      <c r="D23" s="97"/>
      <c r="E23" s="97"/>
      <c r="F23" s="97"/>
      <c r="G23" s="97"/>
      <c r="H23" s="97"/>
      <c r="I23" s="97"/>
    </row>
    <row r="24" spans="1:9" ht="66" customHeight="1">
      <c r="A24" s="216"/>
      <c r="B24" s="98"/>
      <c r="C24" s="99" t="s">
        <v>595</v>
      </c>
      <c r="D24" s="97">
        <f aca="true" t="shared" si="2" ref="D24:D29">SUM(E24:I24)</f>
        <v>148307.71</v>
      </c>
      <c r="E24" s="97">
        <f>SUM(E69+E78+E93+E112+E148)</f>
        <v>24396.23</v>
      </c>
      <c r="F24" s="97">
        <f>SUM(F69+F78+F93+F112+F148)</f>
        <v>30977.870000000003</v>
      </c>
      <c r="G24" s="97">
        <f>SUM(G69+G78+G93+G112+G148)</f>
        <v>30977.870000000003</v>
      </c>
      <c r="H24" s="97">
        <f>SUM(H69+H78+H93+H112+H148)</f>
        <v>30977.870000000003</v>
      </c>
      <c r="I24" s="97">
        <f>SUM(I69+I78+I93+I112+I148)</f>
        <v>30977.870000000003</v>
      </c>
    </row>
    <row r="25" spans="1:9" ht="42" customHeight="1">
      <c r="A25" s="216"/>
      <c r="B25" s="98"/>
      <c r="C25" s="99" t="s">
        <v>542</v>
      </c>
      <c r="D25" s="97">
        <f t="shared" si="2"/>
        <v>82304.12</v>
      </c>
      <c r="E25" s="97">
        <f>SUM(E84,E113)</f>
        <v>11140</v>
      </c>
      <c r="F25" s="97">
        <f>SUM(F84,F113)</f>
        <v>10091.28</v>
      </c>
      <c r="G25" s="97">
        <f>SUM(G84,G113)</f>
        <v>10091.28</v>
      </c>
      <c r="H25" s="97">
        <f>SUM(H84,H113)</f>
        <v>30890.28</v>
      </c>
      <c r="I25" s="97">
        <f>SUM(I84,I113)</f>
        <v>20091.28</v>
      </c>
    </row>
    <row r="26" spans="1:9" ht="72" customHeight="1">
      <c r="A26" s="216"/>
      <c r="B26" s="98"/>
      <c r="C26" s="99" t="s">
        <v>596</v>
      </c>
      <c r="D26" s="97">
        <f t="shared" si="2"/>
        <v>2250003.0500000003</v>
      </c>
      <c r="E26" s="97">
        <f>SUM(E62,E114,E36)</f>
        <v>5275</v>
      </c>
      <c r="F26" s="97">
        <f>SUM(F62,F114,F36)</f>
        <v>556260.86</v>
      </c>
      <c r="G26" s="97">
        <f>SUM(G62,G114,G36)</f>
        <v>563283.47</v>
      </c>
      <c r="H26" s="97">
        <f>SUM(H62,H114,H36)</f>
        <v>562625.8600000001</v>
      </c>
      <c r="I26" s="97">
        <f>SUM(I62,I114,I36)</f>
        <v>562557.8600000001</v>
      </c>
    </row>
    <row r="27" spans="1:9" ht="58.5" customHeight="1">
      <c r="A27" s="216"/>
      <c r="B27" s="98"/>
      <c r="C27" s="99" t="s">
        <v>598</v>
      </c>
      <c r="D27" s="97">
        <f t="shared" si="2"/>
        <v>465</v>
      </c>
      <c r="E27" s="97">
        <f>E116</f>
        <v>465</v>
      </c>
      <c r="F27" s="97">
        <f>F116</f>
        <v>0</v>
      </c>
      <c r="G27" s="97">
        <f>G116</f>
        <v>0</v>
      </c>
      <c r="H27" s="97">
        <f>H116</f>
        <v>0</v>
      </c>
      <c r="I27" s="97">
        <f>I116</f>
        <v>0</v>
      </c>
    </row>
    <row r="28" spans="1:9" ht="54" customHeight="1">
      <c r="A28" s="216"/>
      <c r="B28" s="98"/>
      <c r="C28" s="99" t="s">
        <v>599</v>
      </c>
      <c r="D28" s="97">
        <f t="shared" si="2"/>
        <v>255</v>
      </c>
      <c r="E28" s="97">
        <f>SUM(E115)</f>
        <v>255</v>
      </c>
      <c r="F28" s="97">
        <f>SUM(F115)</f>
        <v>0</v>
      </c>
      <c r="G28" s="97">
        <f>SUM(G115)</f>
        <v>0</v>
      </c>
      <c r="H28" s="97">
        <f>SUM(H115)</f>
        <v>0</v>
      </c>
      <c r="I28" s="97">
        <f>SUM(I115)</f>
        <v>0</v>
      </c>
    </row>
    <row r="29" spans="1:9" ht="58.5" customHeight="1">
      <c r="A29" s="217"/>
      <c r="B29" s="168"/>
      <c r="C29" s="99" t="s">
        <v>597</v>
      </c>
      <c r="D29" s="97">
        <f t="shared" si="2"/>
        <v>255</v>
      </c>
      <c r="E29" s="97">
        <f>SUM(E117)</f>
        <v>255</v>
      </c>
      <c r="F29" s="97">
        <f>SUM(F117)</f>
        <v>0</v>
      </c>
      <c r="G29" s="97">
        <f>SUM(G117)</f>
        <v>0</v>
      </c>
      <c r="H29" s="97">
        <f>SUM(H117)</f>
        <v>0</v>
      </c>
      <c r="I29" s="97">
        <f>SUM(I117)</f>
        <v>0</v>
      </c>
    </row>
    <row r="30" spans="1:10" ht="18.75">
      <c r="A30" s="235" t="s">
        <v>559</v>
      </c>
      <c r="B30" s="343" t="s">
        <v>525</v>
      </c>
      <c r="C30" s="99" t="s">
        <v>526</v>
      </c>
      <c r="D30" s="97">
        <f>SUM(E30:I30)</f>
        <v>3100400.3900000006</v>
      </c>
      <c r="E30" s="97">
        <f>SUM(E31,E34,E37)</f>
        <v>0</v>
      </c>
      <c r="F30" s="97">
        <f>SUM(F31,F34,F37)</f>
        <v>760749.5</v>
      </c>
      <c r="G30" s="97">
        <f>SUM(G31,G34,G37)</f>
        <v>775100.7499999999</v>
      </c>
      <c r="H30" s="97">
        <f>SUM(H31,H34,H37)</f>
        <v>782275.0700000001</v>
      </c>
      <c r="I30" s="97">
        <f>SUM(I31,I34,I37)</f>
        <v>782275.0700000001</v>
      </c>
      <c r="J30" s="167"/>
    </row>
    <row r="31" spans="1:9" ht="18.75">
      <c r="A31" s="346"/>
      <c r="B31" s="345"/>
      <c r="C31" s="99" t="s">
        <v>291</v>
      </c>
      <c r="D31" s="97">
        <f>SUM(E31:I31)</f>
        <v>864316.8999999999</v>
      </c>
      <c r="E31" s="97">
        <f>SUM(E53:E56)</f>
        <v>0</v>
      </c>
      <c r="F31" s="97">
        <f>SUM(F53:F57)</f>
        <v>206615.78</v>
      </c>
      <c r="G31" s="97">
        <f>SUM(G53:G57)</f>
        <v>213944.41999999998</v>
      </c>
      <c r="H31" s="97">
        <f>SUM(H53:H57)</f>
        <v>221878.35</v>
      </c>
      <c r="I31" s="97">
        <f>SUM(I53:I57)</f>
        <v>221878.35</v>
      </c>
    </row>
    <row r="32" spans="1:9" ht="18.75">
      <c r="A32" s="346"/>
      <c r="B32" s="345"/>
      <c r="C32" s="99" t="s">
        <v>321</v>
      </c>
      <c r="D32" s="97"/>
      <c r="E32" s="97"/>
      <c r="F32" s="97"/>
      <c r="G32" s="97"/>
      <c r="H32" s="97"/>
      <c r="I32" s="97"/>
    </row>
    <row r="33" spans="1:9" ht="55.5" customHeight="1">
      <c r="A33" s="346"/>
      <c r="B33" s="345"/>
      <c r="C33" s="93" t="s">
        <v>595</v>
      </c>
      <c r="D33" s="97">
        <f>SUM(E33:I33)</f>
        <v>864316.8999999999</v>
      </c>
      <c r="E33" s="97">
        <f>E31</f>
        <v>0</v>
      </c>
      <c r="F33" s="97">
        <f>F31</f>
        <v>206615.78</v>
      </c>
      <c r="G33" s="97">
        <f>G31</f>
        <v>213944.41999999998</v>
      </c>
      <c r="H33" s="97">
        <f>H31</f>
        <v>221878.35</v>
      </c>
      <c r="I33" s="97">
        <f>I31</f>
        <v>221878.35</v>
      </c>
    </row>
    <row r="34" spans="1:9" ht="18.75">
      <c r="A34" s="346"/>
      <c r="B34" s="345"/>
      <c r="C34" s="93" t="s">
        <v>292</v>
      </c>
      <c r="D34" s="97">
        <f>SUM(E34:I34)</f>
        <v>2225592.0500000003</v>
      </c>
      <c r="E34" s="97">
        <f>SUM(E41:E52)</f>
        <v>0</v>
      </c>
      <c r="F34" s="97">
        <f>F41+F42+F43+F44+F45+F46+F47+F48+F49+F50+F51+F52</f>
        <v>551510.86</v>
      </c>
      <c r="G34" s="97">
        <f>G41+G42+G43+G44+G45+G46+G47+G48+G49+G50+G51+G52</f>
        <v>558533.47</v>
      </c>
      <c r="H34" s="97">
        <f>H41+H42+H43+H44+H45+H46+H47+H48+H49+H50+H51+H52</f>
        <v>557773.8600000001</v>
      </c>
      <c r="I34" s="97">
        <f>I41+I42+I43+I44+I45+I46+I47+I48+I49+I50+I51+I52</f>
        <v>557773.8600000001</v>
      </c>
    </row>
    <row r="35" spans="1:9" ht="18.75">
      <c r="A35" s="346"/>
      <c r="B35" s="345"/>
      <c r="C35" s="99" t="s">
        <v>321</v>
      </c>
      <c r="D35" s="97"/>
      <c r="E35" s="97"/>
      <c r="F35" s="97"/>
      <c r="G35" s="97"/>
      <c r="H35" s="97"/>
      <c r="I35" s="97"/>
    </row>
    <row r="36" spans="1:9" ht="63.75" customHeight="1">
      <c r="A36" s="346"/>
      <c r="B36" s="345"/>
      <c r="C36" s="93" t="s">
        <v>595</v>
      </c>
      <c r="D36" s="97">
        <f>SUM(E36:I36)</f>
        <v>2225592.0500000003</v>
      </c>
      <c r="E36" s="97">
        <f>E34</f>
        <v>0</v>
      </c>
      <c r="F36" s="97">
        <f>F34</f>
        <v>551510.86</v>
      </c>
      <c r="G36" s="97">
        <f>G34</f>
        <v>558533.47</v>
      </c>
      <c r="H36" s="97">
        <f>H34</f>
        <v>557773.8600000001</v>
      </c>
      <c r="I36" s="97">
        <f>I34</f>
        <v>557773.8600000001</v>
      </c>
    </row>
    <row r="37" spans="1:9" ht="18.75">
      <c r="A37" s="346"/>
      <c r="B37" s="345"/>
      <c r="C37" s="93" t="s">
        <v>322</v>
      </c>
      <c r="D37" s="97">
        <f>SUM(E37:I37)</f>
        <v>10491.44</v>
      </c>
      <c r="E37" s="97">
        <f>E39</f>
        <v>0</v>
      </c>
      <c r="F37" s="97">
        <f>F39</f>
        <v>2622.86</v>
      </c>
      <c r="G37" s="97">
        <f>G39</f>
        <v>2622.86</v>
      </c>
      <c r="H37" s="97">
        <f>H39</f>
        <v>2622.86</v>
      </c>
      <c r="I37" s="97">
        <f>I39</f>
        <v>2622.86</v>
      </c>
    </row>
    <row r="38" spans="1:9" ht="18.75">
      <c r="A38" s="346"/>
      <c r="B38" s="345"/>
      <c r="C38" s="99" t="s">
        <v>321</v>
      </c>
      <c r="D38" s="97"/>
      <c r="E38" s="97"/>
      <c r="F38" s="97"/>
      <c r="G38" s="97"/>
      <c r="H38" s="97"/>
      <c r="I38" s="97"/>
    </row>
    <row r="39" spans="1:9" ht="75">
      <c r="A39" s="236"/>
      <c r="B39" s="344"/>
      <c r="C39" s="93" t="s">
        <v>596</v>
      </c>
      <c r="D39" s="97">
        <f>SUM(E39:I39)</f>
        <v>10491.44</v>
      </c>
      <c r="E39" s="97">
        <f>E58</f>
        <v>0</v>
      </c>
      <c r="F39" s="97">
        <f>F58</f>
        <v>2622.86</v>
      </c>
      <c r="G39" s="97">
        <f>G58</f>
        <v>2622.86</v>
      </c>
      <c r="H39" s="97">
        <f>H58</f>
        <v>2622.86</v>
      </c>
      <c r="I39" s="97">
        <f>I58</f>
        <v>2622.86</v>
      </c>
    </row>
    <row r="40" spans="1:9" ht="37.5">
      <c r="A40" s="105"/>
      <c r="B40" s="107" t="s">
        <v>288</v>
      </c>
      <c r="C40" s="107"/>
      <c r="D40" s="97"/>
      <c r="E40" s="97"/>
      <c r="F40" s="97"/>
      <c r="G40" s="97"/>
      <c r="H40" s="97"/>
      <c r="I40" s="97"/>
    </row>
    <row r="41" spans="1:9" ht="37.5">
      <c r="A41" s="105" t="s">
        <v>434</v>
      </c>
      <c r="B41" s="107" t="s">
        <v>402</v>
      </c>
      <c r="C41" s="93" t="s">
        <v>292</v>
      </c>
      <c r="D41" s="97">
        <f aca="true" t="shared" si="3" ref="D41:D55">SUM(E41:I41)</f>
        <v>534563.63</v>
      </c>
      <c r="E41" s="97">
        <v>0</v>
      </c>
      <c r="F41" s="97">
        <v>120853.55</v>
      </c>
      <c r="G41" s="97">
        <v>130759.3</v>
      </c>
      <c r="H41" s="97">
        <v>141475.39</v>
      </c>
      <c r="I41" s="97">
        <v>141475.39</v>
      </c>
    </row>
    <row r="42" spans="1:9" ht="60" customHeight="1">
      <c r="A42" s="105" t="s">
        <v>435</v>
      </c>
      <c r="B42" s="107" t="s">
        <v>405</v>
      </c>
      <c r="C42" s="93" t="s">
        <v>292</v>
      </c>
      <c r="D42" s="97">
        <f t="shared" si="3"/>
        <v>23172.73</v>
      </c>
      <c r="E42" s="165">
        <v>0</v>
      </c>
      <c r="F42" s="165">
        <v>5870.69</v>
      </c>
      <c r="G42" s="165">
        <v>5808.68</v>
      </c>
      <c r="H42" s="165">
        <v>5746.68</v>
      </c>
      <c r="I42" s="165">
        <v>5746.68</v>
      </c>
    </row>
    <row r="43" spans="1:9" ht="60" customHeight="1">
      <c r="A43" s="105" t="s">
        <v>436</v>
      </c>
      <c r="B43" s="107" t="s">
        <v>55</v>
      </c>
      <c r="C43" s="93" t="s">
        <v>292</v>
      </c>
      <c r="D43" s="97">
        <f t="shared" si="3"/>
        <v>15775.4</v>
      </c>
      <c r="E43" s="165">
        <v>0</v>
      </c>
      <c r="F43" s="165">
        <v>3943.85</v>
      </c>
      <c r="G43" s="165">
        <v>3943.85</v>
      </c>
      <c r="H43" s="165">
        <v>3943.85</v>
      </c>
      <c r="I43" s="165">
        <v>3943.85</v>
      </c>
    </row>
    <row r="44" spans="1:9" ht="28.5" customHeight="1">
      <c r="A44" s="207" t="s">
        <v>437</v>
      </c>
      <c r="B44" s="198" t="s">
        <v>57</v>
      </c>
      <c r="C44" s="93" t="s">
        <v>292</v>
      </c>
      <c r="D44" s="97">
        <f t="shared" si="3"/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</row>
    <row r="45" spans="1:9" ht="37.5">
      <c r="A45" s="105" t="s">
        <v>438</v>
      </c>
      <c r="B45" s="107" t="s">
        <v>59</v>
      </c>
      <c r="C45" s="93" t="s">
        <v>292</v>
      </c>
      <c r="D45" s="97">
        <f t="shared" si="3"/>
        <v>260.64</v>
      </c>
      <c r="E45" s="165">
        <v>0</v>
      </c>
      <c r="F45" s="165">
        <v>65.16</v>
      </c>
      <c r="G45" s="165">
        <v>65.16</v>
      </c>
      <c r="H45" s="165">
        <v>65.16</v>
      </c>
      <c r="I45" s="165">
        <v>65.16</v>
      </c>
    </row>
    <row r="46" spans="1:9" ht="37.5">
      <c r="A46" s="105" t="s">
        <v>44</v>
      </c>
      <c r="B46" s="107" t="s">
        <v>60</v>
      </c>
      <c r="C46" s="93" t="s">
        <v>292</v>
      </c>
      <c r="D46" s="97">
        <f t="shared" si="3"/>
        <v>74643.41</v>
      </c>
      <c r="E46" s="165">
        <v>0</v>
      </c>
      <c r="F46" s="165">
        <v>16318.86</v>
      </c>
      <c r="G46" s="165">
        <v>18113.35</v>
      </c>
      <c r="H46" s="165">
        <v>20105.6</v>
      </c>
      <c r="I46" s="165">
        <v>20105.6</v>
      </c>
    </row>
    <row r="47" spans="1:9" ht="37.5" customHeight="1">
      <c r="A47" s="105" t="s">
        <v>560</v>
      </c>
      <c r="B47" s="107" t="s">
        <v>62</v>
      </c>
      <c r="C47" s="93" t="s">
        <v>292</v>
      </c>
      <c r="D47" s="97">
        <f t="shared" si="3"/>
        <v>423236.51</v>
      </c>
      <c r="E47" s="165">
        <v>0</v>
      </c>
      <c r="F47" s="165">
        <v>108806.31</v>
      </c>
      <c r="G47" s="165">
        <v>109335.26</v>
      </c>
      <c r="H47" s="165">
        <v>102547.47</v>
      </c>
      <c r="I47" s="165">
        <v>102547.47</v>
      </c>
    </row>
    <row r="48" spans="1:9" ht="37.5">
      <c r="A48" s="105" t="s">
        <v>561</v>
      </c>
      <c r="B48" s="107" t="s">
        <v>138</v>
      </c>
      <c r="C48" s="93" t="s">
        <v>292</v>
      </c>
      <c r="D48" s="97">
        <f t="shared" si="3"/>
        <v>766475.28</v>
      </c>
      <c r="E48" s="165">
        <v>0</v>
      </c>
      <c r="F48" s="165">
        <v>197077.44</v>
      </c>
      <c r="G48" s="165">
        <v>192670.28</v>
      </c>
      <c r="H48" s="165">
        <v>188363.78</v>
      </c>
      <c r="I48" s="165">
        <v>188363.78</v>
      </c>
    </row>
    <row r="49" spans="1:9" ht="57.75" customHeight="1">
      <c r="A49" s="105" t="s">
        <v>562</v>
      </c>
      <c r="B49" s="107" t="s">
        <v>139</v>
      </c>
      <c r="C49" s="93" t="s">
        <v>292</v>
      </c>
      <c r="D49" s="97">
        <f t="shared" si="3"/>
        <v>171.24</v>
      </c>
      <c r="E49" s="165">
        <v>0</v>
      </c>
      <c r="F49" s="165">
        <v>42.81</v>
      </c>
      <c r="G49" s="165">
        <v>42.81</v>
      </c>
      <c r="H49" s="165">
        <v>42.81</v>
      </c>
      <c r="I49" s="165">
        <v>42.81</v>
      </c>
    </row>
    <row r="50" spans="1:9" ht="37.5">
      <c r="A50" s="105" t="s">
        <v>563</v>
      </c>
      <c r="B50" s="107" t="s">
        <v>141</v>
      </c>
      <c r="C50" s="93" t="s">
        <v>292</v>
      </c>
      <c r="D50" s="97">
        <f t="shared" si="3"/>
        <v>650.56</v>
      </c>
      <c r="E50" s="165">
        <v>0</v>
      </c>
      <c r="F50" s="165">
        <v>162.64</v>
      </c>
      <c r="G50" s="165">
        <v>162.64</v>
      </c>
      <c r="H50" s="165">
        <v>162.64</v>
      </c>
      <c r="I50" s="165">
        <v>162.64</v>
      </c>
    </row>
    <row r="51" spans="1:9" ht="75.75" customHeight="1">
      <c r="A51" s="105" t="s">
        <v>564</v>
      </c>
      <c r="B51" s="107" t="s">
        <v>514</v>
      </c>
      <c r="C51" s="93" t="s">
        <v>292</v>
      </c>
      <c r="D51" s="97">
        <f t="shared" si="3"/>
        <v>189452.25</v>
      </c>
      <c r="E51" s="165">
        <v>0</v>
      </c>
      <c r="F51" s="165">
        <v>49071.95</v>
      </c>
      <c r="G51" s="165">
        <v>48334.54</v>
      </c>
      <c r="H51" s="165">
        <v>46022.88</v>
      </c>
      <c r="I51" s="165">
        <v>46022.88</v>
      </c>
    </row>
    <row r="52" spans="1:9" ht="23.25" customHeight="1">
      <c r="A52" s="207" t="s">
        <v>565</v>
      </c>
      <c r="B52" s="166" t="s">
        <v>156</v>
      </c>
      <c r="C52" s="93" t="s">
        <v>292</v>
      </c>
      <c r="D52" s="97">
        <f t="shared" si="3"/>
        <v>197190.4</v>
      </c>
      <c r="E52" s="165">
        <v>0</v>
      </c>
      <c r="F52" s="165">
        <v>49297.6</v>
      </c>
      <c r="G52" s="165">
        <v>49297.6</v>
      </c>
      <c r="H52" s="165">
        <v>49297.6</v>
      </c>
      <c r="I52" s="165">
        <v>49297.6</v>
      </c>
    </row>
    <row r="53" spans="1:9" ht="36.75" customHeight="1">
      <c r="A53" s="207" t="s">
        <v>566</v>
      </c>
      <c r="B53" s="166" t="s">
        <v>158</v>
      </c>
      <c r="C53" s="99" t="s">
        <v>291</v>
      </c>
      <c r="D53" s="97">
        <f t="shared" si="3"/>
        <v>515920.9</v>
      </c>
      <c r="E53" s="165">
        <v>0</v>
      </c>
      <c r="F53" s="165">
        <v>124233.2</v>
      </c>
      <c r="G53" s="165">
        <v>127587.5</v>
      </c>
      <c r="H53" s="165">
        <v>132050.1</v>
      </c>
      <c r="I53" s="165">
        <v>132050.1</v>
      </c>
    </row>
    <row r="54" spans="1:9" ht="59.25" customHeight="1">
      <c r="A54" s="207" t="s">
        <v>567</v>
      </c>
      <c r="B54" s="166" t="s">
        <v>160</v>
      </c>
      <c r="C54" s="99" t="s">
        <v>291</v>
      </c>
      <c r="D54" s="97">
        <f t="shared" si="3"/>
        <v>88</v>
      </c>
      <c r="E54" s="165">
        <v>0</v>
      </c>
      <c r="F54" s="165">
        <v>88</v>
      </c>
      <c r="G54" s="165">
        <v>0</v>
      </c>
      <c r="H54" s="165">
        <v>0</v>
      </c>
      <c r="I54" s="165">
        <v>0</v>
      </c>
    </row>
    <row r="55" spans="1:11" ht="153.75" customHeight="1">
      <c r="A55" s="105" t="s">
        <v>568</v>
      </c>
      <c r="B55" s="107" t="s">
        <v>162</v>
      </c>
      <c r="C55" s="99" t="s">
        <v>291</v>
      </c>
      <c r="D55" s="97">
        <f t="shared" si="3"/>
        <v>321448.10000000003</v>
      </c>
      <c r="E55" s="165">
        <v>0</v>
      </c>
      <c r="F55" s="165">
        <v>75954.48</v>
      </c>
      <c r="G55" s="165">
        <v>79705.72</v>
      </c>
      <c r="H55" s="165">
        <v>82893.95</v>
      </c>
      <c r="I55" s="165">
        <v>82893.95</v>
      </c>
      <c r="K55" s="167"/>
    </row>
    <row r="56" spans="1:11" ht="99" customHeight="1">
      <c r="A56" s="207" t="s">
        <v>569</v>
      </c>
      <c r="B56" s="166" t="s">
        <v>164</v>
      </c>
      <c r="C56" s="166" t="s">
        <v>291</v>
      </c>
      <c r="D56" s="174">
        <f>SUM(E56:I56)</f>
        <v>3363.7999999999997</v>
      </c>
      <c r="E56" s="197">
        <v>0</v>
      </c>
      <c r="F56" s="197">
        <v>751.2</v>
      </c>
      <c r="G56" s="197">
        <v>848.4</v>
      </c>
      <c r="H56" s="197">
        <v>882.1</v>
      </c>
      <c r="I56" s="197">
        <v>882.1</v>
      </c>
      <c r="K56" s="167"/>
    </row>
    <row r="57" spans="1:11" ht="72.75" customHeight="1">
      <c r="A57" s="207" t="s">
        <v>618</v>
      </c>
      <c r="B57" s="166" t="s">
        <v>627</v>
      </c>
      <c r="C57" s="166" t="s">
        <v>291</v>
      </c>
      <c r="D57" s="174">
        <f>SUM(E57:I57)</f>
        <v>23496.100000000002</v>
      </c>
      <c r="E57" s="197">
        <v>0</v>
      </c>
      <c r="F57" s="197">
        <v>5588.9</v>
      </c>
      <c r="G57" s="197">
        <v>5802.8</v>
      </c>
      <c r="H57" s="197">
        <v>6052.2</v>
      </c>
      <c r="I57" s="197">
        <v>6052.2</v>
      </c>
      <c r="K57" s="167"/>
    </row>
    <row r="58" spans="1:9" ht="37.5">
      <c r="A58" s="105" t="s">
        <v>628</v>
      </c>
      <c r="B58" s="107" t="s">
        <v>620</v>
      </c>
      <c r="C58" s="107" t="s">
        <v>322</v>
      </c>
      <c r="D58" s="97">
        <f>SUM(E58:I58)</f>
        <v>10491.44</v>
      </c>
      <c r="E58" s="165">
        <v>0</v>
      </c>
      <c r="F58" s="165">
        <v>2622.86</v>
      </c>
      <c r="G58" s="165">
        <v>2622.86</v>
      </c>
      <c r="H58" s="165">
        <v>2622.86</v>
      </c>
      <c r="I58" s="165">
        <v>2622.86</v>
      </c>
    </row>
    <row r="59" spans="1:9" ht="18.75">
      <c r="A59" s="235" t="s">
        <v>570</v>
      </c>
      <c r="B59" s="343" t="s">
        <v>36</v>
      </c>
      <c r="C59" s="99" t="s">
        <v>526</v>
      </c>
      <c r="D59" s="97">
        <f>SUM(E59:I59)</f>
        <v>23750</v>
      </c>
      <c r="E59" s="97">
        <f>SUM(E64:E65)</f>
        <v>4750</v>
      </c>
      <c r="F59" s="97">
        <f>SUM(F64:F65)</f>
        <v>4750</v>
      </c>
      <c r="G59" s="97">
        <f>SUM(G64:G65)</f>
        <v>4750</v>
      </c>
      <c r="H59" s="97">
        <f>SUM(H64:H65)</f>
        <v>4750</v>
      </c>
      <c r="I59" s="97">
        <f>SUM(I64:I65)</f>
        <v>4750</v>
      </c>
    </row>
    <row r="60" spans="1:9" ht="18.75">
      <c r="A60" s="346"/>
      <c r="B60" s="345"/>
      <c r="C60" s="93" t="s">
        <v>322</v>
      </c>
      <c r="D60" s="97">
        <f>SUM(E60:I60)</f>
        <v>23750</v>
      </c>
      <c r="E60" s="97">
        <f>E59</f>
        <v>4750</v>
      </c>
      <c r="F60" s="97">
        <f>F59</f>
        <v>4750</v>
      </c>
      <c r="G60" s="97">
        <f>G59</f>
        <v>4750</v>
      </c>
      <c r="H60" s="97">
        <f>H59</f>
        <v>4750</v>
      </c>
      <c r="I60" s="97">
        <f>I59</f>
        <v>4750</v>
      </c>
    </row>
    <row r="61" spans="1:9" ht="18.75">
      <c r="A61" s="346"/>
      <c r="B61" s="345"/>
      <c r="C61" s="99" t="s">
        <v>321</v>
      </c>
      <c r="D61" s="97"/>
      <c r="E61" s="97"/>
      <c r="F61" s="97"/>
      <c r="G61" s="97"/>
      <c r="H61" s="97"/>
      <c r="I61" s="97"/>
    </row>
    <row r="62" spans="1:9" ht="79.5" customHeight="1">
      <c r="A62" s="236"/>
      <c r="B62" s="344"/>
      <c r="C62" s="93" t="s">
        <v>596</v>
      </c>
      <c r="D62" s="97">
        <f>SUM(E62:I62)</f>
        <v>23750</v>
      </c>
      <c r="E62" s="97">
        <f>E60</f>
        <v>4750</v>
      </c>
      <c r="F62" s="97">
        <f>F60</f>
        <v>4750</v>
      </c>
      <c r="G62" s="97">
        <f>G60</f>
        <v>4750</v>
      </c>
      <c r="H62" s="97">
        <f>H60</f>
        <v>4750</v>
      </c>
      <c r="I62" s="97">
        <f>I60</f>
        <v>4750</v>
      </c>
    </row>
    <row r="63" spans="1:9" ht="37.5">
      <c r="A63" s="210"/>
      <c r="B63" s="98" t="s">
        <v>290</v>
      </c>
      <c r="C63" s="107"/>
      <c r="D63" s="97"/>
      <c r="E63" s="97"/>
      <c r="F63" s="97"/>
      <c r="G63" s="97"/>
      <c r="H63" s="97"/>
      <c r="I63" s="97"/>
    </row>
    <row r="64" spans="1:9" ht="218.25" customHeight="1">
      <c r="A64" s="207" t="s">
        <v>440</v>
      </c>
      <c r="B64" s="166" t="s">
        <v>659</v>
      </c>
      <c r="C64" s="99" t="s">
        <v>322</v>
      </c>
      <c r="D64" s="97">
        <f>SUM(E64:I64)</f>
        <v>17500</v>
      </c>
      <c r="E64" s="97">
        <v>3500</v>
      </c>
      <c r="F64" s="97">
        <v>3500</v>
      </c>
      <c r="G64" s="97">
        <v>3500</v>
      </c>
      <c r="H64" s="97">
        <v>3500</v>
      </c>
      <c r="I64" s="97">
        <v>3500</v>
      </c>
    </row>
    <row r="65" spans="1:9" ht="79.5" customHeight="1">
      <c r="A65" s="207" t="s">
        <v>441</v>
      </c>
      <c r="B65" s="166" t="s">
        <v>224</v>
      </c>
      <c r="C65" s="99" t="s">
        <v>322</v>
      </c>
      <c r="D65" s="97">
        <f>SUM(E65:I65)</f>
        <v>6250</v>
      </c>
      <c r="E65" s="97">
        <v>1250</v>
      </c>
      <c r="F65" s="97">
        <v>1250</v>
      </c>
      <c r="G65" s="97">
        <v>1250</v>
      </c>
      <c r="H65" s="97">
        <v>1250</v>
      </c>
      <c r="I65" s="97">
        <v>1250</v>
      </c>
    </row>
    <row r="66" spans="1:9" ht="25.5" customHeight="1">
      <c r="A66" s="235" t="s">
        <v>401</v>
      </c>
      <c r="B66" s="343" t="s">
        <v>221</v>
      </c>
      <c r="C66" s="99" t="s">
        <v>526</v>
      </c>
      <c r="D66" s="97">
        <f>SUM(E66:I66)</f>
        <v>4829.87</v>
      </c>
      <c r="E66" s="97">
        <f>SUM(E71:E74)</f>
        <v>1000.27</v>
      </c>
      <c r="F66" s="97">
        <f>SUM(F71:F74)</f>
        <v>957.4</v>
      </c>
      <c r="G66" s="97">
        <f>SUM(G71:G74)</f>
        <v>957.4</v>
      </c>
      <c r="H66" s="97">
        <f>SUM(H71:H74)</f>
        <v>957.4</v>
      </c>
      <c r="I66" s="97">
        <f>SUM(I71:I74)</f>
        <v>957.4</v>
      </c>
    </row>
    <row r="67" spans="1:9" ht="21.75" customHeight="1">
      <c r="A67" s="346"/>
      <c r="B67" s="345"/>
      <c r="C67" s="99" t="s">
        <v>322</v>
      </c>
      <c r="D67" s="97">
        <f>SUM(E67:I67)</f>
        <v>4829.87</v>
      </c>
      <c r="E67" s="97">
        <f>E66</f>
        <v>1000.27</v>
      </c>
      <c r="F67" s="97">
        <f>F66</f>
        <v>957.4</v>
      </c>
      <c r="G67" s="97">
        <f>G66</f>
        <v>957.4</v>
      </c>
      <c r="H67" s="97">
        <f>H66</f>
        <v>957.4</v>
      </c>
      <c r="I67" s="97">
        <f>I66</f>
        <v>957.4</v>
      </c>
    </row>
    <row r="68" spans="1:9" ht="18.75">
      <c r="A68" s="346"/>
      <c r="B68" s="345"/>
      <c r="C68" s="99" t="s">
        <v>321</v>
      </c>
      <c r="D68" s="97"/>
      <c r="E68" s="97"/>
      <c r="F68" s="97"/>
      <c r="G68" s="97"/>
      <c r="H68" s="97"/>
      <c r="I68" s="97"/>
    </row>
    <row r="69" spans="1:9" ht="60" customHeight="1">
      <c r="A69" s="236"/>
      <c r="B69" s="344"/>
      <c r="C69" s="93" t="s">
        <v>601</v>
      </c>
      <c r="D69" s="97">
        <f>SUM(E69:I69)</f>
        <v>4829.87</v>
      </c>
      <c r="E69" s="97">
        <f>E67</f>
        <v>1000.27</v>
      </c>
      <c r="F69" s="97">
        <f>F67</f>
        <v>957.4</v>
      </c>
      <c r="G69" s="97">
        <f>G67</f>
        <v>957.4</v>
      </c>
      <c r="H69" s="97">
        <f>H67</f>
        <v>957.4</v>
      </c>
      <c r="I69" s="97">
        <f>I67</f>
        <v>957.4</v>
      </c>
    </row>
    <row r="70" spans="1:9" ht="37.5">
      <c r="A70" s="210"/>
      <c r="B70" s="107" t="s">
        <v>232</v>
      </c>
      <c r="C70" s="99"/>
      <c r="D70" s="97"/>
      <c r="E70" s="97"/>
      <c r="F70" s="97"/>
      <c r="G70" s="97"/>
      <c r="H70" s="97"/>
      <c r="I70" s="97"/>
    </row>
    <row r="71" spans="1:9" ht="223.5" customHeight="1">
      <c r="A71" s="218" t="s">
        <v>445</v>
      </c>
      <c r="B71" s="107" t="s">
        <v>602</v>
      </c>
      <c r="C71" s="99" t="s">
        <v>322</v>
      </c>
      <c r="D71" s="97">
        <f aca="true" t="shared" si="4" ref="D71:D76">SUM(E71:I71)</f>
        <v>1038</v>
      </c>
      <c r="E71" s="97">
        <v>210</v>
      </c>
      <c r="F71" s="97">
        <v>207</v>
      </c>
      <c r="G71" s="97">
        <v>207</v>
      </c>
      <c r="H71" s="97">
        <v>207</v>
      </c>
      <c r="I71" s="97">
        <v>207</v>
      </c>
    </row>
    <row r="72" spans="1:9" ht="37.5">
      <c r="A72" s="207" t="s">
        <v>446</v>
      </c>
      <c r="B72" s="166" t="s">
        <v>279</v>
      </c>
      <c r="C72" s="99" t="s">
        <v>322</v>
      </c>
      <c r="D72" s="97">
        <f t="shared" si="4"/>
        <v>1600</v>
      </c>
      <c r="E72" s="97">
        <v>400</v>
      </c>
      <c r="F72" s="97">
        <v>300</v>
      </c>
      <c r="G72" s="97">
        <v>300</v>
      </c>
      <c r="H72" s="97">
        <v>300</v>
      </c>
      <c r="I72" s="97">
        <v>300</v>
      </c>
    </row>
    <row r="73" spans="1:9" ht="38.25" customHeight="1">
      <c r="A73" s="207" t="s">
        <v>447</v>
      </c>
      <c r="B73" s="166" t="s">
        <v>280</v>
      </c>
      <c r="C73" s="99" t="s">
        <v>322</v>
      </c>
      <c r="D73" s="97">
        <f t="shared" si="4"/>
        <v>1680</v>
      </c>
      <c r="E73" s="97">
        <v>336</v>
      </c>
      <c r="F73" s="97">
        <v>336</v>
      </c>
      <c r="G73" s="97">
        <v>336</v>
      </c>
      <c r="H73" s="97">
        <v>336</v>
      </c>
      <c r="I73" s="97">
        <v>336</v>
      </c>
    </row>
    <row r="74" spans="1:9" ht="55.5" customHeight="1">
      <c r="A74" s="105" t="s">
        <v>469</v>
      </c>
      <c r="B74" s="107" t="s">
        <v>281</v>
      </c>
      <c r="C74" s="99" t="s">
        <v>322</v>
      </c>
      <c r="D74" s="97">
        <f t="shared" si="4"/>
        <v>511.87</v>
      </c>
      <c r="E74" s="97">
        <v>54.27</v>
      </c>
      <c r="F74" s="97">
        <v>114.4</v>
      </c>
      <c r="G74" s="97">
        <v>114.4</v>
      </c>
      <c r="H74" s="97">
        <v>114.4</v>
      </c>
      <c r="I74" s="97">
        <v>114.4</v>
      </c>
    </row>
    <row r="75" spans="1:9" ht="18.75">
      <c r="A75" s="235" t="s">
        <v>99</v>
      </c>
      <c r="B75" s="343" t="s">
        <v>222</v>
      </c>
      <c r="C75" s="99" t="s">
        <v>526</v>
      </c>
      <c r="D75" s="97">
        <f t="shared" si="4"/>
        <v>499.89</v>
      </c>
      <c r="E75" s="97">
        <f>SUM(E80)</f>
        <v>99.89</v>
      </c>
      <c r="F75" s="97">
        <f>SUM(F80)</f>
        <v>100</v>
      </c>
      <c r="G75" s="97">
        <f>SUM(G80)</f>
        <v>100</v>
      </c>
      <c r="H75" s="97">
        <f>SUM(H80)</f>
        <v>100</v>
      </c>
      <c r="I75" s="97">
        <f>SUM(I80)</f>
        <v>100</v>
      </c>
    </row>
    <row r="76" spans="1:9" ht="18.75">
      <c r="A76" s="346"/>
      <c r="B76" s="345"/>
      <c r="C76" s="99" t="s">
        <v>322</v>
      </c>
      <c r="D76" s="97">
        <f t="shared" si="4"/>
        <v>499.89</v>
      </c>
      <c r="E76" s="97">
        <f>E75</f>
        <v>99.89</v>
      </c>
      <c r="F76" s="97">
        <f>F75</f>
        <v>100</v>
      </c>
      <c r="G76" s="97">
        <f>G75</f>
        <v>100</v>
      </c>
      <c r="H76" s="97">
        <f>H75</f>
        <v>100</v>
      </c>
      <c r="I76" s="97">
        <f>I75</f>
        <v>100</v>
      </c>
    </row>
    <row r="77" spans="1:9" ht="18.75">
      <c r="A77" s="346"/>
      <c r="B77" s="345"/>
      <c r="C77" s="99" t="s">
        <v>321</v>
      </c>
      <c r="D77" s="97"/>
      <c r="E77" s="97"/>
      <c r="F77" s="97"/>
      <c r="G77" s="97"/>
      <c r="H77" s="97"/>
      <c r="I77" s="97"/>
    </row>
    <row r="78" spans="1:9" ht="58.5" customHeight="1">
      <c r="A78" s="236"/>
      <c r="B78" s="344"/>
      <c r="C78" s="93" t="s">
        <v>595</v>
      </c>
      <c r="D78" s="97">
        <f>SUM(E78:I78)</f>
        <v>499.89</v>
      </c>
      <c r="E78" s="97">
        <f>E80</f>
        <v>99.89</v>
      </c>
      <c r="F78" s="97">
        <f>F76</f>
        <v>100</v>
      </c>
      <c r="G78" s="97">
        <f>G76</f>
        <v>100</v>
      </c>
      <c r="H78" s="97">
        <f>H76</f>
        <v>100</v>
      </c>
      <c r="I78" s="97">
        <f>I76</f>
        <v>100</v>
      </c>
    </row>
    <row r="79" spans="1:9" ht="37.5">
      <c r="A79" s="208"/>
      <c r="B79" s="93" t="s">
        <v>53</v>
      </c>
      <c r="C79" s="93"/>
      <c r="D79" s="97"/>
      <c r="E79" s="97"/>
      <c r="F79" s="97"/>
      <c r="G79" s="97"/>
      <c r="H79" s="97"/>
      <c r="I79" s="97"/>
    </row>
    <row r="80" spans="1:9" ht="60" customHeight="1">
      <c r="A80" s="208" t="s">
        <v>442</v>
      </c>
      <c r="B80" s="107" t="s">
        <v>81</v>
      </c>
      <c r="C80" s="99" t="s">
        <v>322</v>
      </c>
      <c r="D80" s="97">
        <f>SUM(E80:I80)</f>
        <v>499.89</v>
      </c>
      <c r="E80" s="97">
        <v>99.89</v>
      </c>
      <c r="F80" s="97">
        <v>100</v>
      </c>
      <c r="G80" s="97">
        <v>100</v>
      </c>
      <c r="H80" s="97">
        <v>100</v>
      </c>
      <c r="I80" s="97">
        <v>100</v>
      </c>
    </row>
    <row r="81" spans="1:9" ht="18.75">
      <c r="A81" s="235" t="s">
        <v>271</v>
      </c>
      <c r="B81" s="343" t="s">
        <v>223</v>
      </c>
      <c r="C81" s="99" t="s">
        <v>526</v>
      </c>
      <c r="D81" s="97">
        <f>SUM(E81:I81)</f>
        <v>51505.119999999995</v>
      </c>
      <c r="E81" s="97">
        <f>SUM(E86:E89)</f>
        <v>11140</v>
      </c>
      <c r="F81" s="97">
        <f>SUM(F86:F89)</f>
        <v>10091.28</v>
      </c>
      <c r="G81" s="97">
        <f>SUM(G86:G89)</f>
        <v>10091.28</v>
      </c>
      <c r="H81" s="97">
        <f>SUM(H86:H89)</f>
        <v>10091.28</v>
      </c>
      <c r="I81" s="97">
        <f>SUM(I86:I89)</f>
        <v>10091.28</v>
      </c>
    </row>
    <row r="82" spans="1:9" ht="18.75">
      <c r="A82" s="346"/>
      <c r="B82" s="345"/>
      <c r="C82" s="99" t="s">
        <v>322</v>
      </c>
      <c r="D82" s="97">
        <f>SUM(E82:I82)</f>
        <v>51505.119999999995</v>
      </c>
      <c r="E82" s="97">
        <f>E81</f>
        <v>11140</v>
      </c>
      <c r="F82" s="97">
        <f>F81</f>
        <v>10091.28</v>
      </c>
      <c r="G82" s="97">
        <f>G81</f>
        <v>10091.28</v>
      </c>
      <c r="H82" s="97">
        <f>H81</f>
        <v>10091.28</v>
      </c>
      <c r="I82" s="97">
        <f>I81</f>
        <v>10091.28</v>
      </c>
    </row>
    <row r="83" spans="1:9" ht="18.75">
      <c r="A83" s="346"/>
      <c r="B83" s="345"/>
      <c r="C83" s="99" t="s">
        <v>321</v>
      </c>
      <c r="D83" s="97"/>
      <c r="E83" s="97"/>
      <c r="F83" s="97"/>
      <c r="G83" s="97"/>
      <c r="H83" s="97"/>
      <c r="I83" s="97"/>
    </row>
    <row r="84" spans="1:9" ht="36" customHeight="1">
      <c r="A84" s="346"/>
      <c r="B84" s="345"/>
      <c r="C84" s="99" t="s">
        <v>542</v>
      </c>
      <c r="D84" s="97">
        <f>SUM(E84:I84)</f>
        <v>51505.119999999995</v>
      </c>
      <c r="E84" s="97">
        <f>E82</f>
        <v>11140</v>
      </c>
      <c r="F84" s="97">
        <f>F82</f>
        <v>10091.28</v>
      </c>
      <c r="G84" s="97">
        <f>G82</f>
        <v>10091.28</v>
      </c>
      <c r="H84" s="97">
        <f>H82</f>
        <v>10091.28</v>
      </c>
      <c r="I84" s="97">
        <f>I82</f>
        <v>10091.28</v>
      </c>
    </row>
    <row r="85" spans="1:9" ht="42.75" customHeight="1">
      <c r="A85" s="105"/>
      <c r="B85" s="107" t="s">
        <v>234</v>
      </c>
      <c r="C85" s="99"/>
      <c r="D85" s="97"/>
      <c r="E85" s="97"/>
      <c r="F85" s="97"/>
      <c r="G85" s="97"/>
      <c r="H85" s="97"/>
      <c r="I85" s="97"/>
    </row>
    <row r="86" spans="1:9" ht="75" customHeight="1">
      <c r="A86" s="207" t="s">
        <v>448</v>
      </c>
      <c r="B86" s="166" t="s">
        <v>235</v>
      </c>
      <c r="C86" s="99" t="s">
        <v>322</v>
      </c>
      <c r="D86" s="97">
        <f aca="true" t="shared" si="5" ref="D86:D91">SUM(E86:I86)</f>
        <v>45805.119999999995</v>
      </c>
      <c r="E86" s="97">
        <v>10000</v>
      </c>
      <c r="F86" s="97">
        <v>8951.28</v>
      </c>
      <c r="G86" s="97">
        <v>8951.28</v>
      </c>
      <c r="H86" s="97">
        <v>8951.28</v>
      </c>
      <c r="I86" s="97">
        <v>8951.28</v>
      </c>
    </row>
    <row r="87" spans="1:9" ht="205.5" customHeight="1">
      <c r="A87" s="207" t="s">
        <v>273</v>
      </c>
      <c r="B87" s="166" t="s">
        <v>236</v>
      </c>
      <c r="C87" s="99" t="s">
        <v>322</v>
      </c>
      <c r="D87" s="97">
        <f t="shared" si="5"/>
        <v>4250</v>
      </c>
      <c r="E87" s="97">
        <v>850</v>
      </c>
      <c r="F87" s="97">
        <v>850</v>
      </c>
      <c r="G87" s="97">
        <v>850</v>
      </c>
      <c r="H87" s="97">
        <v>850</v>
      </c>
      <c r="I87" s="97">
        <v>850</v>
      </c>
    </row>
    <row r="88" spans="1:11" ht="73.5" customHeight="1">
      <c r="A88" s="207" t="s">
        <v>275</v>
      </c>
      <c r="B88" s="166" t="s">
        <v>80</v>
      </c>
      <c r="C88" s="99" t="s">
        <v>322</v>
      </c>
      <c r="D88" s="97">
        <f t="shared" si="5"/>
        <v>1300</v>
      </c>
      <c r="E88" s="97">
        <v>260</v>
      </c>
      <c r="F88" s="97">
        <v>260</v>
      </c>
      <c r="G88" s="97">
        <v>260</v>
      </c>
      <c r="H88" s="97">
        <v>260</v>
      </c>
      <c r="I88" s="97">
        <v>260</v>
      </c>
      <c r="K88" s="167"/>
    </row>
    <row r="89" spans="1:9" ht="219.75" customHeight="1">
      <c r="A89" s="207" t="s">
        <v>278</v>
      </c>
      <c r="B89" s="166" t="s">
        <v>504</v>
      </c>
      <c r="C89" s="99" t="s">
        <v>322</v>
      </c>
      <c r="D89" s="97">
        <f t="shared" si="5"/>
        <v>150</v>
      </c>
      <c r="E89" s="97">
        <v>30</v>
      </c>
      <c r="F89" s="97">
        <v>30</v>
      </c>
      <c r="G89" s="97">
        <v>30</v>
      </c>
      <c r="H89" s="97">
        <v>30</v>
      </c>
      <c r="I89" s="97">
        <v>30</v>
      </c>
    </row>
    <row r="90" spans="1:9" ht="18.75">
      <c r="A90" s="235" t="s">
        <v>282</v>
      </c>
      <c r="B90" s="343" t="s">
        <v>101</v>
      </c>
      <c r="C90" s="99" t="s">
        <v>526</v>
      </c>
      <c r="D90" s="97">
        <f t="shared" si="5"/>
        <v>108224.14</v>
      </c>
      <c r="E90" s="97">
        <f>SUM(E95:E100)</f>
        <v>21452.94</v>
      </c>
      <c r="F90" s="97">
        <f>SUM(F95:F100)</f>
        <v>21692.8</v>
      </c>
      <c r="G90" s="97">
        <f>SUM(G95:G100)</f>
        <v>21692.8</v>
      </c>
      <c r="H90" s="97">
        <f>SUM(H95:H100)</f>
        <v>21692.8</v>
      </c>
      <c r="I90" s="97">
        <f>SUM(I95:I100)</f>
        <v>21692.8</v>
      </c>
    </row>
    <row r="91" spans="1:9" ht="18.75">
      <c r="A91" s="346"/>
      <c r="B91" s="345"/>
      <c r="C91" s="99" t="s">
        <v>322</v>
      </c>
      <c r="D91" s="97">
        <f t="shared" si="5"/>
        <v>108224.14</v>
      </c>
      <c r="E91" s="97">
        <f>E90</f>
        <v>21452.94</v>
      </c>
      <c r="F91" s="97">
        <f>F90</f>
        <v>21692.8</v>
      </c>
      <c r="G91" s="97">
        <f>G90</f>
        <v>21692.8</v>
      </c>
      <c r="H91" s="97">
        <f>H90</f>
        <v>21692.8</v>
      </c>
      <c r="I91" s="97">
        <f>I90</f>
        <v>21692.8</v>
      </c>
    </row>
    <row r="92" spans="1:9" ht="18.75">
      <c r="A92" s="346"/>
      <c r="B92" s="345"/>
      <c r="C92" s="99" t="s">
        <v>321</v>
      </c>
      <c r="D92" s="97"/>
      <c r="E92" s="97"/>
      <c r="F92" s="97"/>
      <c r="G92" s="97"/>
      <c r="H92" s="97"/>
      <c r="I92" s="97"/>
    </row>
    <row r="93" spans="1:9" ht="54.75" customHeight="1">
      <c r="A93" s="236"/>
      <c r="B93" s="344"/>
      <c r="C93" s="93" t="s">
        <v>595</v>
      </c>
      <c r="D93" s="97">
        <f>SUM(E93:I93)</f>
        <v>108224.14</v>
      </c>
      <c r="E93" s="97">
        <f>E91</f>
        <v>21452.94</v>
      </c>
      <c r="F93" s="97">
        <f>F91</f>
        <v>21692.8</v>
      </c>
      <c r="G93" s="97">
        <f>G91</f>
        <v>21692.8</v>
      </c>
      <c r="H93" s="97">
        <f>H91</f>
        <v>21692.8</v>
      </c>
      <c r="I93" s="97">
        <f>I91</f>
        <v>21692.8</v>
      </c>
    </row>
    <row r="94" spans="1:9" ht="37.5">
      <c r="A94" s="105"/>
      <c r="B94" s="107" t="s">
        <v>54</v>
      </c>
      <c r="C94" s="93"/>
      <c r="D94" s="97"/>
      <c r="E94" s="97"/>
      <c r="F94" s="97"/>
      <c r="G94" s="97"/>
      <c r="H94" s="97"/>
      <c r="I94" s="97"/>
    </row>
    <row r="95" spans="1:9" ht="95.25" customHeight="1">
      <c r="A95" s="207" t="s">
        <v>527</v>
      </c>
      <c r="B95" s="166" t="s">
        <v>477</v>
      </c>
      <c r="C95" s="99" t="s">
        <v>322</v>
      </c>
      <c r="D95" s="97">
        <f>SUM(E95:I95)</f>
        <v>165.77999999999997</v>
      </c>
      <c r="E95" s="97">
        <v>28.58</v>
      </c>
      <c r="F95" s="97">
        <v>34.3</v>
      </c>
      <c r="G95" s="97">
        <v>34.3</v>
      </c>
      <c r="H95" s="97">
        <v>34.3</v>
      </c>
      <c r="I95" s="97">
        <v>34.3</v>
      </c>
    </row>
    <row r="96" spans="1:9" ht="77.25" customHeight="1">
      <c r="A96" s="219" t="s">
        <v>528</v>
      </c>
      <c r="B96" s="166" t="s">
        <v>496</v>
      </c>
      <c r="C96" s="99" t="s">
        <v>322</v>
      </c>
      <c r="D96" s="97">
        <f>SUM(E96:I96)</f>
        <v>1491.8899999999999</v>
      </c>
      <c r="E96" s="97">
        <v>317.89</v>
      </c>
      <c r="F96" s="97">
        <v>293.5</v>
      </c>
      <c r="G96" s="97">
        <v>293.5</v>
      </c>
      <c r="H96" s="97">
        <v>293.5</v>
      </c>
      <c r="I96" s="97">
        <v>293.5</v>
      </c>
    </row>
    <row r="97" spans="1:9" ht="95.25" customHeight="1">
      <c r="A97" s="207" t="s">
        <v>529</v>
      </c>
      <c r="B97" s="166" t="s">
        <v>498</v>
      </c>
      <c r="C97" s="166" t="s">
        <v>322</v>
      </c>
      <c r="D97" s="174">
        <f>SUM(E97:I97)</f>
        <v>99916.8</v>
      </c>
      <c r="E97" s="174">
        <v>19996.8</v>
      </c>
      <c r="F97" s="174">
        <v>19980</v>
      </c>
      <c r="G97" s="174">
        <v>19980</v>
      </c>
      <c r="H97" s="174">
        <v>19980</v>
      </c>
      <c r="I97" s="174">
        <v>19980</v>
      </c>
    </row>
    <row r="98" spans="1:9" ht="153" customHeight="1">
      <c r="A98" s="219" t="s">
        <v>553</v>
      </c>
      <c r="B98" s="166" t="s">
        <v>606</v>
      </c>
      <c r="C98" s="166" t="s">
        <v>322</v>
      </c>
      <c r="D98" s="174">
        <f>E98+F98+G98+H98+I98</f>
        <v>4906</v>
      </c>
      <c r="E98" s="174">
        <v>906</v>
      </c>
      <c r="F98" s="174">
        <v>1000</v>
      </c>
      <c r="G98" s="174">
        <v>1000</v>
      </c>
      <c r="H98" s="174">
        <v>1000</v>
      </c>
      <c r="I98" s="174">
        <v>1000</v>
      </c>
    </row>
    <row r="99" spans="1:256" s="190" customFormat="1" ht="56.25">
      <c r="A99" s="220" t="s">
        <v>554</v>
      </c>
      <c r="B99" s="135" t="s">
        <v>608</v>
      </c>
      <c r="C99" s="107" t="s">
        <v>322</v>
      </c>
      <c r="D99" s="174">
        <f>E99+F99+G99+H99+I99</f>
        <v>516</v>
      </c>
      <c r="E99" s="97">
        <v>0</v>
      </c>
      <c r="F99" s="97">
        <v>129</v>
      </c>
      <c r="G99" s="97">
        <v>129</v>
      </c>
      <c r="H99" s="97">
        <v>129</v>
      </c>
      <c r="I99" s="97">
        <v>129</v>
      </c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  <c r="IN99" s="189"/>
      <c r="IO99" s="189"/>
      <c r="IP99" s="189"/>
      <c r="IQ99" s="189"/>
      <c r="IR99" s="189"/>
      <c r="IS99" s="189"/>
      <c r="IT99" s="189"/>
      <c r="IU99" s="189"/>
      <c r="IV99" s="189"/>
    </row>
    <row r="100" spans="1:9" ht="57.75" customHeight="1">
      <c r="A100" s="210" t="s">
        <v>603</v>
      </c>
      <c r="B100" s="169" t="s">
        <v>408</v>
      </c>
      <c r="C100" s="169" t="s">
        <v>322</v>
      </c>
      <c r="D100" s="94">
        <f>E100+F100+G100+H100+I100</f>
        <v>1227.67</v>
      </c>
      <c r="E100" s="94">
        <v>203.67</v>
      </c>
      <c r="F100" s="94">
        <v>256</v>
      </c>
      <c r="G100" s="94">
        <v>256</v>
      </c>
      <c r="H100" s="94">
        <v>256</v>
      </c>
      <c r="I100" s="94">
        <v>256</v>
      </c>
    </row>
    <row r="101" spans="1:9" ht="18.75" customHeight="1">
      <c r="A101" s="225" t="s">
        <v>283</v>
      </c>
      <c r="B101" s="343" t="s">
        <v>188</v>
      </c>
      <c r="C101" s="99" t="s">
        <v>526</v>
      </c>
      <c r="D101" s="97">
        <f>SUM(E101:I101)</f>
        <v>37503.73</v>
      </c>
      <c r="E101" s="97">
        <f>SUM(E102,E107,E110)</f>
        <v>4843.13</v>
      </c>
      <c r="F101" s="97">
        <f>SUM(F102,F107,F110)</f>
        <v>431.4</v>
      </c>
      <c r="G101" s="97">
        <f>SUM(G120:G138)</f>
        <v>431.4</v>
      </c>
      <c r="H101" s="97">
        <f>SUM(H102,H107,H110)</f>
        <v>21332.4</v>
      </c>
      <c r="I101" s="97">
        <f>SUM(I102,I107,I110)</f>
        <v>10465.4</v>
      </c>
    </row>
    <row r="102" spans="1:9" ht="18.75">
      <c r="A102" s="355"/>
      <c r="B102" s="353"/>
      <c r="C102" s="99" t="s">
        <v>291</v>
      </c>
      <c r="D102" s="97">
        <f aca="true" t="shared" si="6" ref="D102:I102">SUM(D104:D106)</f>
        <v>1035</v>
      </c>
      <c r="E102" s="97">
        <f t="shared" si="6"/>
        <v>1035</v>
      </c>
      <c r="F102" s="97">
        <f t="shared" si="6"/>
        <v>0</v>
      </c>
      <c r="G102" s="97">
        <f t="shared" si="6"/>
        <v>0</v>
      </c>
      <c r="H102" s="97">
        <f t="shared" si="6"/>
        <v>0</v>
      </c>
      <c r="I102" s="97">
        <f t="shared" si="6"/>
        <v>0</v>
      </c>
    </row>
    <row r="103" spans="1:9" ht="18.75">
      <c r="A103" s="355"/>
      <c r="B103" s="353"/>
      <c r="C103" s="99" t="s">
        <v>321</v>
      </c>
      <c r="D103" s="97"/>
      <c r="E103" s="97"/>
      <c r="F103" s="97"/>
      <c r="G103" s="97"/>
      <c r="H103" s="97"/>
      <c r="I103" s="97"/>
    </row>
    <row r="104" spans="1:9" ht="75">
      <c r="A104" s="355"/>
      <c r="B104" s="353"/>
      <c r="C104" s="93" t="s">
        <v>596</v>
      </c>
      <c r="D104" s="97">
        <f>SUM(E104:I104)</f>
        <v>525</v>
      </c>
      <c r="E104" s="97">
        <v>525</v>
      </c>
      <c r="F104" s="97">
        <v>0</v>
      </c>
      <c r="G104" s="97">
        <v>0</v>
      </c>
      <c r="H104" s="97">
        <v>0</v>
      </c>
      <c r="I104" s="97">
        <v>0</v>
      </c>
    </row>
    <row r="105" spans="1:9" ht="56.25" customHeight="1">
      <c r="A105" s="355"/>
      <c r="B105" s="353"/>
      <c r="C105" s="93" t="s">
        <v>599</v>
      </c>
      <c r="D105" s="97">
        <f>SUM(E105:I105)</f>
        <v>255</v>
      </c>
      <c r="E105" s="97">
        <v>255</v>
      </c>
      <c r="F105" s="97">
        <v>0</v>
      </c>
      <c r="G105" s="97">
        <v>0</v>
      </c>
      <c r="H105" s="97">
        <v>0</v>
      </c>
      <c r="I105" s="97">
        <v>0</v>
      </c>
    </row>
    <row r="106" spans="1:9" ht="59.25" customHeight="1">
      <c r="A106" s="355"/>
      <c r="B106" s="353"/>
      <c r="C106" s="107" t="s">
        <v>597</v>
      </c>
      <c r="D106" s="97">
        <f>SUM(E106:I106)</f>
        <v>255</v>
      </c>
      <c r="E106" s="97">
        <v>255</v>
      </c>
      <c r="F106" s="97">
        <v>0</v>
      </c>
      <c r="G106" s="97">
        <v>0</v>
      </c>
      <c r="H106" s="97">
        <v>0</v>
      </c>
      <c r="I106" s="97">
        <v>0</v>
      </c>
    </row>
    <row r="107" spans="1:9" ht="18.75">
      <c r="A107" s="355"/>
      <c r="B107" s="353"/>
      <c r="C107" s="93" t="s">
        <v>292</v>
      </c>
      <c r="D107" s="97">
        <f>SUM(E107:I107)</f>
        <v>465</v>
      </c>
      <c r="E107" s="97">
        <f>E109</f>
        <v>465</v>
      </c>
      <c r="F107" s="97">
        <f>F109</f>
        <v>0</v>
      </c>
      <c r="G107" s="97">
        <f>G109</f>
        <v>0</v>
      </c>
      <c r="H107" s="97">
        <f>H109</f>
        <v>0</v>
      </c>
      <c r="I107" s="97">
        <f>I109</f>
        <v>0</v>
      </c>
    </row>
    <row r="108" spans="1:9" ht="18.75">
      <c r="A108" s="355"/>
      <c r="B108" s="353"/>
      <c r="C108" s="99" t="s">
        <v>321</v>
      </c>
      <c r="D108" s="97"/>
      <c r="E108" s="97"/>
      <c r="F108" s="97"/>
      <c r="G108" s="97"/>
      <c r="H108" s="97"/>
      <c r="I108" s="97"/>
    </row>
    <row r="109" spans="1:9" ht="61.5" customHeight="1">
      <c r="A109" s="355"/>
      <c r="B109" s="353"/>
      <c r="C109" s="93" t="s">
        <v>598</v>
      </c>
      <c r="D109" s="97">
        <f>SUM(E109:I109)</f>
        <v>465</v>
      </c>
      <c r="E109" s="97">
        <v>465</v>
      </c>
      <c r="F109" s="97">
        <v>0</v>
      </c>
      <c r="G109" s="97">
        <v>0</v>
      </c>
      <c r="H109" s="97">
        <v>0</v>
      </c>
      <c r="I109" s="97">
        <v>0</v>
      </c>
    </row>
    <row r="110" spans="1:9" ht="17.25" customHeight="1">
      <c r="A110" s="346"/>
      <c r="B110" s="353"/>
      <c r="C110" s="99" t="s">
        <v>322</v>
      </c>
      <c r="D110" s="97">
        <f>SUM(E110:I110)</f>
        <v>36003.73</v>
      </c>
      <c r="E110" s="97">
        <f>SUM(E112:E117)</f>
        <v>3343.13</v>
      </c>
      <c r="F110" s="97">
        <f>SUM(F112:F117)</f>
        <v>431.4</v>
      </c>
      <c r="G110" s="97">
        <f>SUM(G112:G117)</f>
        <v>431.4</v>
      </c>
      <c r="H110" s="97">
        <f>SUM(H112:H117)</f>
        <v>21332.4</v>
      </c>
      <c r="I110" s="97">
        <f>SUM(I112:I117)</f>
        <v>10465.4</v>
      </c>
    </row>
    <row r="111" spans="1:9" ht="18.75">
      <c r="A111" s="346"/>
      <c r="B111" s="353"/>
      <c r="C111" s="99" t="s">
        <v>321</v>
      </c>
      <c r="D111" s="97"/>
      <c r="E111" s="97"/>
      <c r="F111" s="97"/>
      <c r="G111" s="97"/>
      <c r="H111" s="97"/>
      <c r="I111" s="97"/>
    </row>
    <row r="112" spans="1:9" ht="55.5" customHeight="1">
      <c r="A112" s="346"/>
      <c r="B112" s="353"/>
      <c r="C112" s="93" t="s">
        <v>595</v>
      </c>
      <c r="D112" s="97">
        <f aca="true" t="shared" si="7" ref="D112:D117">SUM(E112:I112)</f>
        <v>3568.7300000000005</v>
      </c>
      <c r="E112" s="97">
        <v>1843.13</v>
      </c>
      <c r="F112" s="97">
        <f>SUM(F136:F138)</f>
        <v>431.4</v>
      </c>
      <c r="G112" s="97">
        <f>SUM(G136:G138)</f>
        <v>431.4</v>
      </c>
      <c r="H112" s="97">
        <f>SUM(H136:H138)</f>
        <v>431.4</v>
      </c>
      <c r="I112" s="97">
        <f>SUM(I136:I138)</f>
        <v>431.4</v>
      </c>
    </row>
    <row r="113" spans="1:9" ht="37.5">
      <c r="A113" s="346"/>
      <c r="B113" s="353"/>
      <c r="C113" s="99" t="s">
        <v>542</v>
      </c>
      <c r="D113" s="97">
        <f t="shared" si="7"/>
        <v>30799</v>
      </c>
      <c r="E113" s="97">
        <f>SUM(E132,E134)</f>
        <v>0</v>
      </c>
      <c r="F113" s="97">
        <f>SUM(F132,F134)</f>
        <v>0</v>
      </c>
      <c r="G113" s="97">
        <f>SUM(G132,G134)</f>
        <v>0</v>
      </c>
      <c r="H113" s="97">
        <f>SUM(H132,H134)</f>
        <v>20799</v>
      </c>
      <c r="I113" s="97">
        <f>SUM(I132,I134)</f>
        <v>10000</v>
      </c>
    </row>
    <row r="114" spans="1:9" ht="75" customHeight="1">
      <c r="A114" s="346"/>
      <c r="B114" s="353"/>
      <c r="C114" s="93" t="s">
        <v>596</v>
      </c>
      <c r="D114" s="97">
        <f t="shared" si="7"/>
        <v>661</v>
      </c>
      <c r="E114" s="97">
        <v>525</v>
      </c>
      <c r="F114" s="97">
        <v>0</v>
      </c>
      <c r="G114" s="97">
        <v>0</v>
      </c>
      <c r="H114" s="97">
        <v>102</v>
      </c>
      <c r="I114" s="97">
        <v>34</v>
      </c>
    </row>
    <row r="115" spans="1:9" ht="56.25">
      <c r="A115" s="346"/>
      <c r="B115" s="353"/>
      <c r="C115" s="93" t="s">
        <v>599</v>
      </c>
      <c r="D115" s="97">
        <f t="shared" si="7"/>
        <v>255</v>
      </c>
      <c r="E115" s="97">
        <v>255</v>
      </c>
      <c r="F115" s="97">
        <v>0</v>
      </c>
      <c r="G115" s="97">
        <v>0</v>
      </c>
      <c r="H115" s="97">
        <v>0</v>
      </c>
      <c r="I115" s="97">
        <v>0</v>
      </c>
    </row>
    <row r="116" spans="1:9" ht="56.25">
      <c r="A116" s="346"/>
      <c r="B116" s="353"/>
      <c r="C116" s="93" t="s">
        <v>598</v>
      </c>
      <c r="D116" s="97">
        <f t="shared" si="7"/>
        <v>465</v>
      </c>
      <c r="E116" s="97">
        <v>465</v>
      </c>
      <c r="F116" s="97">
        <v>0</v>
      </c>
      <c r="G116" s="97">
        <v>0</v>
      </c>
      <c r="H116" s="97">
        <v>0</v>
      </c>
      <c r="I116" s="97">
        <v>0</v>
      </c>
    </row>
    <row r="117" spans="1:10" ht="56.25">
      <c r="A117" s="236"/>
      <c r="B117" s="354"/>
      <c r="C117" s="93" t="s">
        <v>597</v>
      </c>
      <c r="D117" s="97">
        <f t="shared" si="7"/>
        <v>255</v>
      </c>
      <c r="E117" s="97">
        <v>255</v>
      </c>
      <c r="F117" s="97">
        <v>0</v>
      </c>
      <c r="G117" s="97">
        <v>0</v>
      </c>
      <c r="H117" s="97">
        <v>0</v>
      </c>
      <c r="I117" s="97">
        <v>0</v>
      </c>
      <c r="J117" s="167"/>
    </row>
    <row r="118" spans="1:9" ht="37.5">
      <c r="A118" s="204"/>
      <c r="B118" s="93" t="s">
        <v>501</v>
      </c>
      <c r="C118" s="93"/>
      <c r="D118" s="97"/>
      <c r="E118" s="97"/>
      <c r="F118" s="97"/>
      <c r="G118" s="97"/>
      <c r="H118" s="97"/>
      <c r="I118" s="97"/>
    </row>
    <row r="119" spans="1:9" ht="23.25" customHeight="1">
      <c r="A119" s="221"/>
      <c r="B119" s="169"/>
      <c r="C119" s="93" t="s">
        <v>631</v>
      </c>
      <c r="D119" s="97">
        <f>SUM(E119:I119)</f>
        <v>3547.73</v>
      </c>
      <c r="E119" s="97">
        <f>SUM(E120+E124+E126)</f>
        <v>3411.73</v>
      </c>
      <c r="F119" s="97">
        <f>SUM(F120+F124+F126)</f>
        <v>0</v>
      </c>
      <c r="G119" s="97">
        <f>SUM(G120+G124+G126)</f>
        <v>0</v>
      </c>
      <c r="H119" s="97">
        <f>SUM(H120+H124+H126)</f>
        <v>102</v>
      </c>
      <c r="I119" s="97">
        <f>SUM(I120+I124+I126)</f>
        <v>34</v>
      </c>
    </row>
    <row r="120" spans="1:9" ht="32.25" customHeight="1">
      <c r="A120" s="341" t="s">
        <v>6</v>
      </c>
      <c r="B120" s="343" t="s">
        <v>513</v>
      </c>
      <c r="C120" s="184" t="s">
        <v>291</v>
      </c>
      <c r="D120" s="97">
        <f>SUM(E120,F120,G120,H120,I120)</f>
        <v>1035</v>
      </c>
      <c r="E120" s="97">
        <f>SUM(E121:E123)</f>
        <v>1035</v>
      </c>
      <c r="F120" s="97">
        <f>SUM(F121:F123)</f>
        <v>0</v>
      </c>
      <c r="G120" s="97">
        <f>SUM(G121:G123)</f>
        <v>0</v>
      </c>
      <c r="H120" s="97">
        <f>SUM(H121:H123)</f>
        <v>0</v>
      </c>
      <c r="I120" s="97">
        <f>SUM(I121:I123)</f>
        <v>0</v>
      </c>
    </row>
    <row r="121" spans="1:9" ht="83.25" customHeight="1">
      <c r="A121" s="347"/>
      <c r="B121" s="345"/>
      <c r="C121" s="93" t="s">
        <v>596</v>
      </c>
      <c r="D121" s="97">
        <f>SUM(E121:I121)</f>
        <v>525</v>
      </c>
      <c r="E121" s="97">
        <v>525</v>
      </c>
      <c r="F121" s="97">
        <v>0</v>
      </c>
      <c r="G121" s="97">
        <v>0</v>
      </c>
      <c r="H121" s="97">
        <v>0</v>
      </c>
      <c r="I121" s="97">
        <v>0</v>
      </c>
    </row>
    <row r="122" spans="1:9" ht="68.25" customHeight="1">
      <c r="A122" s="347"/>
      <c r="B122" s="345"/>
      <c r="C122" s="93" t="s">
        <v>599</v>
      </c>
      <c r="D122" s="97">
        <f>SUM(E122:I122)</f>
        <v>255</v>
      </c>
      <c r="E122" s="97">
        <v>255</v>
      </c>
      <c r="F122" s="97">
        <v>0</v>
      </c>
      <c r="G122" s="97">
        <v>0</v>
      </c>
      <c r="H122" s="97">
        <v>0</v>
      </c>
      <c r="I122" s="97">
        <v>0</v>
      </c>
    </row>
    <row r="123" spans="1:9" ht="69" customHeight="1">
      <c r="A123" s="347"/>
      <c r="B123" s="345"/>
      <c r="C123" s="107" t="s">
        <v>597</v>
      </c>
      <c r="D123" s="97">
        <f>SUM(E123:I123)</f>
        <v>255</v>
      </c>
      <c r="E123" s="97">
        <v>255</v>
      </c>
      <c r="F123" s="97">
        <v>0</v>
      </c>
      <c r="G123" s="97">
        <v>0</v>
      </c>
      <c r="H123" s="97">
        <v>0</v>
      </c>
      <c r="I123" s="97">
        <v>0</v>
      </c>
    </row>
    <row r="124" spans="1:9" ht="22.5" customHeight="1">
      <c r="A124" s="348"/>
      <c r="B124" s="349"/>
      <c r="C124" s="184" t="s">
        <v>292</v>
      </c>
      <c r="D124" s="97">
        <f>SUM(E124,F124,G124,H124,I124)</f>
        <v>465</v>
      </c>
      <c r="E124" s="97">
        <v>465</v>
      </c>
      <c r="F124" s="97">
        <v>0</v>
      </c>
      <c r="G124" s="97">
        <v>0</v>
      </c>
      <c r="H124" s="97">
        <v>0</v>
      </c>
      <c r="I124" s="97">
        <v>0</v>
      </c>
    </row>
    <row r="125" spans="1:9" ht="56.25">
      <c r="A125" s="348"/>
      <c r="B125" s="349"/>
      <c r="C125" s="93" t="s">
        <v>598</v>
      </c>
      <c r="D125" s="97">
        <f aca="true" t="shared" si="8" ref="D125:D131">SUM(E125:I125)</f>
        <v>465</v>
      </c>
      <c r="E125" s="97">
        <v>465</v>
      </c>
      <c r="F125" s="97">
        <v>0</v>
      </c>
      <c r="G125" s="97">
        <v>0</v>
      </c>
      <c r="H125" s="97">
        <v>0</v>
      </c>
      <c r="I125" s="97">
        <v>0</v>
      </c>
    </row>
    <row r="126" spans="1:9" ht="18.75">
      <c r="A126" s="348"/>
      <c r="B126" s="349"/>
      <c r="C126" s="96" t="s">
        <v>322</v>
      </c>
      <c r="D126" s="97">
        <f t="shared" si="8"/>
        <v>2047.73</v>
      </c>
      <c r="E126" s="97">
        <f>SUM(E127:E131)</f>
        <v>1911.73</v>
      </c>
      <c r="F126" s="97">
        <f>SUM(F127:F131)</f>
        <v>0</v>
      </c>
      <c r="G126" s="97">
        <f>SUM(G127:G131)</f>
        <v>0</v>
      </c>
      <c r="H126" s="97">
        <f>SUM(H127:H131)</f>
        <v>102</v>
      </c>
      <c r="I126" s="97">
        <f>SUM(I127:I131)</f>
        <v>34</v>
      </c>
    </row>
    <row r="127" spans="1:9" ht="62.25" customHeight="1">
      <c r="A127" s="348"/>
      <c r="B127" s="349"/>
      <c r="C127" s="93" t="s">
        <v>595</v>
      </c>
      <c r="D127" s="94">
        <f t="shared" si="8"/>
        <v>411.73</v>
      </c>
      <c r="E127" s="94">
        <v>411.73</v>
      </c>
      <c r="F127" s="94">
        <v>0</v>
      </c>
      <c r="G127" s="94">
        <v>0</v>
      </c>
      <c r="H127" s="94">
        <v>0</v>
      </c>
      <c r="I127" s="94">
        <v>0</v>
      </c>
    </row>
    <row r="128" spans="1:9" ht="56.25">
      <c r="A128" s="348"/>
      <c r="B128" s="349"/>
      <c r="C128" s="93" t="s">
        <v>599</v>
      </c>
      <c r="D128" s="94">
        <f t="shared" si="8"/>
        <v>255</v>
      </c>
      <c r="E128" s="94">
        <v>255</v>
      </c>
      <c r="F128" s="94">
        <v>0</v>
      </c>
      <c r="G128" s="94">
        <v>0</v>
      </c>
      <c r="H128" s="94">
        <v>0</v>
      </c>
      <c r="I128" s="94">
        <v>0</v>
      </c>
    </row>
    <row r="129" spans="1:9" ht="56.25">
      <c r="A129" s="348"/>
      <c r="B129" s="349"/>
      <c r="C129" s="93" t="s">
        <v>598</v>
      </c>
      <c r="D129" s="97">
        <f t="shared" si="8"/>
        <v>465</v>
      </c>
      <c r="E129" s="97">
        <v>465</v>
      </c>
      <c r="F129" s="97">
        <v>0</v>
      </c>
      <c r="G129" s="97">
        <v>0</v>
      </c>
      <c r="H129" s="97">
        <v>0</v>
      </c>
      <c r="I129" s="97">
        <v>0</v>
      </c>
    </row>
    <row r="130" spans="1:9" ht="56.25">
      <c r="A130" s="348"/>
      <c r="B130" s="349"/>
      <c r="C130" s="93" t="s">
        <v>597</v>
      </c>
      <c r="D130" s="97">
        <f t="shared" si="8"/>
        <v>255</v>
      </c>
      <c r="E130" s="97">
        <v>255</v>
      </c>
      <c r="F130" s="97">
        <v>0</v>
      </c>
      <c r="G130" s="97">
        <v>0</v>
      </c>
      <c r="H130" s="97">
        <v>0</v>
      </c>
      <c r="I130" s="97">
        <v>0</v>
      </c>
    </row>
    <row r="131" spans="1:9" ht="79.5" customHeight="1">
      <c r="A131" s="348"/>
      <c r="B131" s="349"/>
      <c r="C131" s="93" t="s">
        <v>596</v>
      </c>
      <c r="D131" s="97">
        <f t="shared" si="8"/>
        <v>661</v>
      </c>
      <c r="E131" s="97">
        <v>525</v>
      </c>
      <c r="F131" s="97">
        <v>0</v>
      </c>
      <c r="G131" s="97">
        <v>0</v>
      </c>
      <c r="H131" s="97">
        <v>102</v>
      </c>
      <c r="I131" s="97">
        <v>34</v>
      </c>
    </row>
    <row r="132" spans="1:9" ht="21" customHeight="1">
      <c r="A132" s="341" t="s">
        <v>366</v>
      </c>
      <c r="B132" s="343" t="s">
        <v>511</v>
      </c>
      <c r="C132" s="96" t="s">
        <v>322</v>
      </c>
      <c r="D132" s="339">
        <f>SUM(E132:I132)</f>
        <v>30000</v>
      </c>
      <c r="E132" s="339">
        <v>0</v>
      </c>
      <c r="F132" s="339">
        <v>0</v>
      </c>
      <c r="G132" s="339">
        <v>0</v>
      </c>
      <c r="H132" s="339">
        <v>20000</v>
      </c>
      <c r="I132" s="339">
        <v>10000</v>
      </c>
    </row>
    <row r="133" spans="1:9" ht="35.25" customHeight="1">
      <c r="A133" s="342"/>
      <c r="B133" s="344"/>
      <c r="C133" s="99" t="s">
        <v>542</v>
      </c>
      <c r="D133" s="340"/>
      <c r="E133" s="340"/>
      <c r="F133" s="340"/>
      <c r="G133" s="340"/>
      <c r="H133" s="340"/>
      <c r="I133" s="340"/>
    </row>
    <row r="134" spans="1:9" ht="21.75" customHeight="1">
      <c r="A134" s="341" t="s">
        <v>367</v>
      </c>
      <c r="B134" s="343" t="s">
        <v>512</v>
      </c>
      <c r="C134" s="96" t="s">
        <v>322</v>
      </c>
      <c r="D134" s="339">
        <f>SUM(E134:I134)</f>
        <v>799</v>
      </c>
      <c r="E134" s="339">
        <v>0</v>
      </c>
      <c r="F134" s="339">
        <v>0</v>
      </c>
      <c r="G134" s="339">
        <v>0</v>
      </c>
      <c r="H134" s="339">
        <v>799</v>
      </c>
      <c r="I134" s="339">
        <v>0</v>
      </c>
    </row>
    <row r="135" spans="1:9" ht="41.25" customHeight="1">
      <c r="A135" s="342"/>
      <c r="B135" s="344"/>
      <c r="C135" s="99" t="s">
        <v>542</v>
      </c>
      <c r="D135" s="340"/>
      <c r="E135" s="340"/>
      <c r="F135" s="340"/>
      <c r="G135" s="340"/>
      <c r="H135" s="340"/>
      <c r="I135" s="340"/>
    </row>
    <row r="136" spans="1:9" ht="27" customHeight="1">
      <c r="A136" s="341" t="s">
        <v>573</v>
      </c>
      <c r="B136" s="343" t="s">
        <v>492</v>
      </c>
      <c r="C136" s="96" t="s">
        <v>322</v>
      </c>
      <c r="D136" s="339">
        <f>SUM(E136:I136)</f>
        <v>1750</v>
      </c>
      <c r="E136" s="339">
        <v>350</v>
      </c>
      <c r="F136" s="339">
        <v>350</v>
      </c>
      <c r="G136" s="339">
        <v>350</v>
      </c>
      <c r="H136" s="339">
        <v>350</v>
      </c>
      <c r="I136" s="339">
        <v>350</v>
      </c>
    </row>
    <row r="137" spans="1:9" ht="65.25" customHeight="1">
      <c r="A137" s="342"/>
      <c r="B137" s="344"/>
      <c r="C137" s="93" t="s">
        <v>595</v>
      </c>
      <c r="D137" s="340"/>
      <c r="E137" s="340"/>
      <c r="F137" s="340"/>
      <c r="G137" s="340"/>
      <c r="H137" s="340"/>
      <c r="I137" s="340"/>
    </row>
    <row r="138" spans="1:9" ht="24" customHeight="1">
      <c r="A138" s="341" t="s">
        <v>574</v>
      </c>
      <c r="B138" s="343" t="s">
        <v>493</v>
      </c>
      <c r="C138" s="96" t="s">
        <v>322</v>
      </c>
      <c r="D138" s="339">
        <f>SUM(E138:I139)</f>
        <v>407</v>
      </c>
      <c r="E138" s="339">
        <v>81.4</v>
      </c>
      <c r="F138" s="339">
        <v>81.4</v>
      </c>
      <c r="G138" s="339">
        <v>81.4</v>
      </c>
      <c r="H138" s="339">
        <v>81.4</v>
      </c>
      <c r="I138" s="339">
        <v>81.4</v>
      </c>
    </row>
    <row r="139" spans="1:9" ht="55.5" customHeight="1">
      <c r="A139" s="342"/>
      <c r="B139" s="344"/>
      <c r="C139" s="93" t="s">
        <v>595</v>
      </c>
      <c r="D139" s="340"/>
      <c r="E139" s="340"/>
      <c r="F139" s="340"/>
      <c r="G139" s="340"/>
      <c r="H139" s="340"/>
      <c r="I139" s="340"/>
    </row>
    <row r="140" spans="1:9" ht="20.25" customHeight="1">
      <c r="A140" s="341" t="s">
        <v>575</v>
      </c>
      <c r="B140" s="343" t="s">
        <v>630</v>
      </c>
      <c r="C140" s="96" t="s">
        <v>322</v>
      </c>
      <c r="D140" s="339">
        <f>SUM(E141:I141)</f>
        <v>0</v>
      </c>
      <c r="E140" s="339">
        <v>1000</v>
      </c>
      <c r="F140" s="339">
        <v>0</v>
      </c>
      <c r="G140" s="339">
        <v>0</v>
      </c>
      <c r="H140" s="339">
        <v>0</v>
      </c>
      <c r="I140" s="339">
        <v>0</v>
      </c>
    </row>
    <row r="141" spans="1:9" ht="60" customHeight="1">
      <c r="A141" s="342"/>
      <c r="B141" s="344"/>
      <c r="C141" s="93" t="s">
        <v>595</v>
      </c>
      <c r="D141" s="340"/>
      <c r="E141" s="340"/>
      <c r="F141" s="340"/>
      <c r="G141" s="340"/>
      <c r="H141" s="340"/>
      <c r="I141" s="340"/>
    </row>
    <row r="142" spans="1:9" ht="18.75">
      <c r="A142" s="225" t="s">
        <v>505</v>
      </c>
      <c r="B142" s="343" t="s">
        <v>600</v>
      </c>
      <c r="C142" s="99" t="s">
        <v>526</v>
      </c>
      <c r="D142" s="97">
        <f>SUM(E142:I142)</f>
        <v>153678.88</v>
      </c>
      <c r="E142" s="97">
        <f>SUM(E143,E146)</f>
        <v>0</v>
      </c>
      <c r="F142" s="97">
        <f>SUM(F143,F146)</f>
        <v>38328.57</v>
      </c>
      <c r="G142" s="97">
        <f>SUM(G143,G146)</f>
        <v>38616.770000000004</v>
      </c>
      <c r="H142" s="97">
        <f>SUM(H143,H146)</f>
        <v>38366.770000000004</v>
      </c>
      <c r="I142" s="97">
        <f>SUM(I143,I146)</f>
        <v>38366.770000000004</v>
      </c>
    </row>
    <row r="143" spans="1:10" ht="18.75">
      <c r="A143" s="346"/>
      <c r="B143" s="345"/>
      <c r="C143" s="93" t="s">
        <v>292</v>
      </c>
      <c r="D143" s="97">
        <f>SUM(E143:I143)</f>
        <v>122493.8</v>
      </c>
      <c r="E143" s="97">
        <f>E150</f>
        <v>0</v>
      </c>
      <c r="F143" s="97">
        <f>F150</f>
        <v>30532.3</v>
      </c>
      <c r="G143" s="97">
        <f>G150</f>
        <v>30820.5</v>
      </c>
      <c r="H143" s="97">
        <f>H150</f>
        <v>30570.5</v>
      </c>
      <c r="I143" s="97">
        <f>I150</f>
        <v>30570.5</v>
      </c>
      <c r="J143" s="167"/>
    </row>
    <row r="144" spans="1:9" ht="18.75">
      <c r="A144" s="346"/>
      <c r="B144" s="345"/>
      <c r="C144" s="99" t="s">
        <v>321</v>
      </c>
      <c r="D144" s="97"/>
      <c r="E144" s="97"/>
      <c r="F144" s="97"/>
      <c r="G144" s="97"/>
      <c r="H144" s="97"/>
      <c r="I144" s="97"/>
    </row>
    <row r="145" spans="1:11" ht="64.5" customHeight="1">
      <c r="A145" s="346"/>
      <c r="B145" s="345"/>
      <c r="C145" s="93" t="s">
        <v>595</v>
      </c>
      <c r="D145" s="97">
        <f aca="true" t="shared" si="9" ref="D145:I145">D143</f>
        <v>122493.8</v>
      </c>
      <c r="E145" s="97">
        <f t="shared" si="9"/>
        <v>0</v>
      </c>
      <c r="F145" s="97">
        <f t="shared" si="9"/>
        <v>30532.3</v>
      </c>
      <c r="G145" s="97">
        <f t="shared" si="9"/>
        <v>30820.5</v>
      </c>
      <c r="H145" s="97">
        <f t="shared" si="9"/>
        <v>30570.5</v>
      </c>
      <c r="I145" s="97">
        <f t="shared" si="9"/>
        <v>30570.5</v>
      </c>
      <c r="K145" s="167"/>
    </row>
    <row r="146" spans="1:10" ht="18.75">
      <c r="A146" s="346"/>
      <c r="B146" s="345"/>
      <c r="C146" s="99" t="s">
        <v>322</v>
      </c>
      <c r="D146" s="97">
        <f>SUM(E146:I146)</f>
        <v>31185.08</v>
      </c>
      <c r="E146" s="97">
        <f>SUM(E150:E151)</f>
        <v>0</v>
      </c>
      <c r="F146" s="97">
        <f>F151</f>
        <v>7796.27</v>
      </c>
      <c r="G146" s="97">
        <f>G151</f>
        <v>7796.27</v>
      </c>
      <c r="H146" s="97">
        <f>H151</f>
        <v>7796.27</v>
      </c>
      <c r="I146" s="97">
        <f>I151</f>
        <v>7796.27</v>
      </c>
      <c r="J146" s="167"/>
    </row>
    <row r="147" spans="1:9" ht="18.75">
      <c r="A147" s="346"/>
      <c r="B147" s="345"/>
      <c r="C147" s="99" t="s">
        <v>321</v>
      </c>
      <c r="D147" s="97"/>
      <c r="E147" s="97"/>
      <c r="F147" s="97"/>
      <c r="G147" s="97"/>
      <c r="H147" s="97"/>
      <c r="I147" s="97"/>
    </row>
    <row r="148" spans="1:9" ht="75">
      <c r="A148" s="236"/>
      <c r="B148" s="344"/>
      <c r="C148" s="93" t="s">
        <v>595</v>
      </c>
      <c r="D148" s="97">
        <f aca="true" t="shared" si="10" ref="D148:I148">D146</f>
        <v>31185.08</v>
      </c>
      <c r="E148" s="97">
        <f t="shared" si="10"/>
        <v>0</v>
      </c>
      <c r="F148" s="97">
        <f t="shared" si="10"/>
        <v>7796.27</v>
      </c>
      <c r="G148" s="97">
        <f t="shared" si="10"/>
        <v>7796.27</v>
      </c>
      <c r="H148" s="97">
        <f t="shared" si="10"/>
        <v>7796.27</v>
      </c>
      <c r="I148" s="97">
        <f t="shared" si="10"/>
        <v>7796.27</v>
      </c>
    </row>
    <row r="149" spans="1:9" ht="37.5">
      <c r="A149" s="221"/>
      <c r="B149" s="169" t="s">
        <v>69</v>
      </c>
      <c r="C149" s="99"/>
      <c r="D149" s="97"/>
      <c r="E149" s="97"/>
      <c r="F149" s="97"/>
      <c r="G149" s="97"/>
      <c r="H149" s="97"/>
      <c r="I149" s="97"/>
    </row>
    <row r="150" spans="1:9" ht="61.5" customHeight="1">
      <c r="A150" s="124" t="s">
        <v>509</v>
      </c>
      <c r="B150" s="107" t="s">
        <v>71</v>
      </c>
      <c r="C150" s="99" t="s">
        <v>292</v>
      </c>
      <c r="D150" s="97">
        <f>SUM(E150:I150)</f>
        <v>122493.8</v>
      </c>
      <c r="E150" s="165">
        <v>0</v>
      </c>
      <c r="F150" s="165">
        <v>30532.3</v>
      </c>
      <c r="G150" s="165">
        <v>30820.5</v>
      </c>
      <c r="H150" s="165">
        <v>30570.5</v>
      </c>
      <c r="I150" s="165">
        <v>30570.5</v>
      </c>
    </row>
    <row r="151" spans="1:9" ht="108" customHeight="1">
      <c r="A151" s="124" t="s">
        <v>495</v>
      </c>
      <c r="B151" s="107" t="s">
        <v>591</v>
      </c>
      <c r="C151" s="93" t="s">
        <v>322</v>
      </c>
      <c r="D151" s="97">
        <f>SUM(E151:I151)</f>
        <v>31185.08</v>
      </c>
      <c r="E151" s="165">
        <v>0</v>
      </c>
      <c r="F151" s="165">
        <v>7796.27</v>
      </c>
      <c r="G151" s="165">
        <v>7796.27</v>
      </c>
      <c r="H151" s="165">
        <v>7796.27</v>
      </c>
      <c r="I151" s="165">
        <v>7796.27</v>
      </c>
    </row>
    <row r="152" spans="1:9" ht="15">
      <c r="A152" s="170"/>
      <c r="D152" s="167"/>
      <c r="E152" s="167"/>
      <c r="F152" s="167"/>
      <c r="G152" s="167"/>
      <c r="H152" s="167"/>
      <c r="I152" s="167"/>
    </row>
    <row r="153" spans="1:9" ht="15">
      <c r="A153" s="170"/>
      <c r="D153" s="167"/>
      <c r="E153" s="167"/>
      <c r="F153" s="167"/>
      <c r="G153" s="167"/>
      <c r="H153" s="167"/>
      <c r="I153" s="167"/>
    </row>
    <row r="154" spans="1:9" ht="15">
      <c r="A154" s="170"/>
      <c r="D154" s="167"/>
      <c r="E154" s="167"/>
      <c r="F154" s="167"/>
      <c r="G154" s="167"/>
      <c r="H154" s="167"/>
      <c r="I154" s="167"/>
    </row>
    <row r="155" spans="1:9" ht="15">
      <c r="A155" s="170"/>
      <c r="D155" s="167"/>
      <c r="E155" s="167"/>
      <c r="F155" s="167"/>
      <c r="G155" s="167"/>
      <c r="H155" s="167"/>
      <c r="I155" s="167"/>
    </row>
    <row r="156" spans="1:9" ht="15">
      <c r="A156" s="170"/>
      <c r="D156" s="167"/>
      <c r="E156" s="167"/>
      <c r="F156" s="167"/>
      <c r="G156" s="167"/>
      <c r="H156" s="167"/>
      <c r="I156" s="167"/>
    </row>
    <row r="157" spans="1:9" ht="15">
      <c r="A157" s="170"/>
      <c r="D157" s="167"/>
      <c r="E157" s="167"/>
      <c r="F157" s="167"/>
      <c r="G157" s="167"/>
      <c r="H157" s="167"/>
      <c r="I157" s="167"/>
    </row>
    <row r="158" spans="1:9" ht="15">
      <c r="A158" s="170"/>
      <c r="D158" s="167"/>
      <c r="E158" s="167"/>
      <c r="F158" s="167"/>
      <c r="G158" s="167"/>
      <c r="H158" s="167"/>
      <c r="I158" s="167"/>
    </row>
    <row r="159" spans="1:9" ht="15">
      <c r="A159" s="170"/>
      <c r="D159" s="167"/>
      <c r="E159" s="167"/>
      <c r="F159" s="167"/>
      <c r="G159" s="167"/>
      <c r="H159" s="167"/>
      <c r="I159" s="167"/>
    </row>
    <row r="160" spans="1:9" ht="15">
      <c r="A160" s="170"/>
      <c r="D160" s="167"/>
      <c r="E160" s="167"/>
      <c r="F160" s="167"/>
      <c r="G160" s="167"/>
      <c r="H160" s="167"/>
      <c r="I160" s="167"/>
    </row>
    <row r="161" spans="1:9" ht="15">
      <c r="A161" s="170"/>
      <c r="D161" s="167"/>
      <c r="E161" s="167"/>
      <c r="F161" s="167"/>
      <c r="G161" s="167"/>
      <c r="H161" s="167"/>
      <c r="I161" s="167"/>
    </row>
    <row r="162" spans="1:9" ht="15">
      <c r="A162" s="170"/>
      <c r="D162" s="167"/>
      <c r="E162" s="167"/>
      <c r="F162" s="167"/>
      <c r="G162" s="167"/>
      <c r="H162" s="167"/>
      <c r="I162" s="167"/>
    </row>
    <row r="163" spans="1:9" ht="15">
      <c r="A163" s="170"/>
      <c r="D163" s="167"/>
      <c r="E163" s="167"/>
      <c r="F163" s="167"/>
      <c r="G163" s="167"/>
      <c r="H163" s="167"/>
      <c r="I163" s="167"/>
    </row>
    <row r="164" spans="1:9" ht="15">
      <c r="A164" s="170"/>
      <c r="D164" s="167"/>
      <c r="E164" s="167"/>
      <c r="F164" s="167"/>
      <c r="G164" s="167"/>
      <c r="H164" s="167"/>
      <c r="I164" s="167"/>
    </row>
    <row r="165" spans="1:9" ht="15">
      <c r="A165" s="170"/>
      <c r="D165" s="167"/>
      <c r="E165" s="167"/>
      <c r="F165" s="167"/>
      <c r="G165" s="167"/>
      <c r="H165" s="167"/>
      <c r="I165" s="167"/>
    </row>
    <row r="166" spans="1:9" ht="15">
      <c r="A166" s="170"/>
      <c r="D166" s="167"/>
      <c r="E166" s="167"/>
      <c r="F166" s="167"/>
      <c r="G166" s="167"/>
      <c r="H166" s="167"/>
      <c r="I166" s="167"/>
    </row>
    <row r="167" spans="1:9" ht="15">
      <c r="A167" s="170"/>
      <c r="D167" s="167"/>
      <c r="E167" s="167"/>
      <c r="F167" s="167"/>
      <c r="G167" s="167"/>
      <c r="H167" s="167"/>
      <c r="I167" s="167"/>
    </row>
    <row r="168" spans="1:9" ht="15">
      <c r="A168" s="170"/>
      <c r="D168" s="167"/>
      <c r="E168" s="167"/>
      <c r="F168" s="167"/>
      <c r="G168" s="167"/>
      <c r="H168" s="167"/>
      <c r="I168" s="167"/>
    </row>
    <row r="169" spans="1:9" ht="15">
      <c r="A169" s="170"/>
      <c r="D169" s="167"/>
      <c r="E169" s="167"/>
      <c r="F169" s="167"/>
      <c r="G169" s="167"/>
      <c r="H169" s="167"/>
      <c r="I169" s="167"/>
    </row>
    <row r="170" spans="1:9" ht="15">
      <c r="A170" s="170"/>
      <c r="D170" s="167"/>
      <c r="E170" s="167"/>
      <c r="F170" s="167"/>
      <c r="G170" s="167"/>
      <c r="H170" s="167"/>
      <c r="I170" s="167"/>
    </row>
    <row r="171" spans="1:9" ht="15">
      <c r="A171" s="170"/>
      <c r="D171" s="167"/>
      <c r="E171" s="167"/>
      <c r="F171" s="167"/>
      <c r="G171" s="167"/>
      <c r="H171" s="167"/>
      <c r="I171" s="167"/>
    </row>
    <row r="172" spans="1:9" ht="15">
      <c r="A172" s="170"/>
      <c r="D172" s="167"/>
      <c r="E172" s="167"/>
      <c r="F172" s="167"/>
      <c r="G172" s="167"/>
      <c r="H172" s="167"/>
      <c r="I172" s="167"/>
    </row>
    <row r="173" spans="1:9" ht="15">
      <c r="A173" s="170"/>
      <c r="D173" s="167"/>
      <c r="E173" s="167"/>
      <c r="F173" s="167"/>
      <c r="G173" s="167"/>
      <c r="H173" s="167"/>
      <c r="I173" s="167"/>
    </row>
    <row r="174" spans="1:9" ht="15">
      <c r="A174" s="170"/>
      <c r="D174" s="167"/>
      <c r="E174" s="167"/>
      <c r="F174" s="167"/>
      <c r="G174" s="167"/>
      <c r="H174" s="167"/>
      <c r="I174" s="167"/>
    </row>
    <row r="175" spans="1:9" ht="15">
      <c r="A175" s="170"/>
      <c r="D175" s="167"/>
      <c r="E175" s="167"/>
      <c r="F175" s="167"/>
      <c r="G175" s="167"/>
      <c r="H175" s="167"/>
      <c r="I175" s="167"/>
    </row>
    <row r="176" spans="1:9" ht="15">
      <c r="A176" s="170"/>
      <c r="D176" s="167"/>
      <c r="E176" s="167"/>
      <c r="F176" s="167"/>
      <c r="G176" s="167"/>
      <c r="H176" s="167"/>
      <c r="I176" s="167"/>
    </row>
    <row r="177" spans="1:9" ht="15">
      <c r="A177" s="170"/>
      <c r="D177" s="167"/>
      <c r="E177" s="167"/>
      <c r="F177" s="167"/>
      <c r="G177" s="167"/>
      <c r="H177" s="167"/>
      <c r="I177" s="167"/>
    </row>
    <row r="178" spans="1:9" ht="15">
      <c r="A178" s="170"/>
      <c r="D178" s="167"/>
      <c r="E178" s="167"/>
      <c r="F178" s="167"/>
      <c r="G178" s="167"/>
      <c r="H178" s="167"/>
      <c r="I178" s="167"/>
    </row>
    <row r="179" spans="1:9" ht="15">
      <c r="A179" s="170"/>
      <c r="D179" s="167"/>
      <c r="E179" s="167"/>
      <c r="F179" s="167"/>
      <c r="G179" s="167"/>
      <c r="H179" s="167"/>
      <c r="I179" s="167"/>
    </row>
    <row r="180" spans="1:9" ht="15">
      <c r="A180" s="170"/>
      <c r="D180" s="167"/>
      <c r="E180" s="167"/>
      <c r="F180" s="167"/>
      <c r="G180" s="167"/>
      <c r="H180" s="167"/>
      <c r="I180" s="167"/>
    </row>
    <row r="181" spans="1:9" ht="15">
      <c r="A181" s="170"/>
      <c r="D181" s="167"/>
      <c r="E181" s="167"/>
      <c r="F181" s="167"/>
      <c r="G181" s="167"/>
      <c r="H181" s="167"/>
      <c r="I181" s="167"/>
    </row>
    <row r="182" spans="1:9" ht="15">
      <c r="A182" s="170"/>
      <c r="D182" s="167"/>
      <c r="E182" s="167"/>
      <c r="F182" s="167"/>
      <c r="G182" s="167"/>
      <c r="H182" s="167"/>
      <c r="I182" s="167"/>
    </row>
    <row r="183" spans="1:9" ht="15">
      <c r="A183" s="170"/>
      <c r="D183" s="167"/>
      <c r="E183" s="167"/>
      <c r="F183" s="167"/>
      <c r="G183" s="167"/>
      <c r="H183" s="167"/>
      <c r="I183" s="167"/>
    </row>
    <row r="184" spans="1:9" ht="15">
      <c r="A184" s="170"/>
      <c r="D184" s="167"/>
      <c r="E184" s="167"/>
      <c r="F184" s="167"/>
      <c r="G184" s="167"/>
      <c r="H184" s="167"/>
      <c r="I184" s="167"/>
    </row>
    <row r="185" spans="1:9" ht="15">
      <c r="A185" s="170"/>
      <c r="D185" s="167"/>
      <c r="E185" s="167"/>
      <c r="F185" s="167"/>
      <c r="G185" s="167"/>
      <c r="H185" s="167"/>
      <c r="I185" s="167"/>
    </row>
    <row r="186" spans="1:9" ht="15">
      <c r="A186" s="170"/>
      <c r="D186" s="167"/>
      <c r="E186" s="167"/>
      <c r="F186" s="167"/>
      <c r="G186" s="167"/>
      <c r="H186" s="167"/>
      <c r="I186" s="167"/>
    </row>
    <row r="187" spans="1:9" ht="15">
      <c r="A187" s="170"/>
      <c r="D187" s="167"/>
      <c r="E187" s="167"/>
      <c r="F187" s="167"/>
      <c r="G187" s="167"/>
      <c r="H187" s="167"/>
      <c r="I187" s="167"/>
    </row>
    <row r="188" spans="1:9" ht="15">
      <c r="A188" s="170"/>
      <c r="D188" s="167"/>
      <c r="E188" s="167"/>
      <c r="F188" s="167"/>
      <c r="G188" s="167"/>
      <c r="H188" s="167"/>
      <c r="I188" s="167"/>
    </row>
    <row r="189" spans="1:9" ht="15">
      <c r="A189" s="170"/>
      <c r="D189" s="167"/>
      <c r="E189" s="167"/>
      <c r="F189" s="167"/>
      <c r="G189" s="167"/>
      <c r="H189" s="167"/>
      <c r="I189" s="167"/>
    </row>
    <row r="190" spans="1:9" ht="15">
      <c r="A190" s="170"/>
      <c r="D190" s="167"/>
      <c r="E190" s="167"/>
      <c r="F190" s="167"/>
      <c r="G190" s="167"/>
      <c r="H190" s="167"/>
      <c r="I190" s="167"/>
    </row>
    <row r="191" spans="1:9" ht="15">
      <c r="A191" s="170"/>
      <c r="D191" s="167"/>
      <c r="E191" s="167"/>
      <c r="F191" s="167"/>
      <c r="G191" s="167"/>
      <c r="H191" s="167"/>
      <c r="I191" s="167"/>
    </row>
    <row r="192" spans="1:9" ht="15">
      <c r="A192" s="170"/>
      <c r="D192" s="167"/>
      <c r="E192" s="167"/>
      <c r="F192" s="167"/>
      <c r="G192" s="167"/>
      <c r="H192" s="167"/>
      <c r="I192" s="167"/>
    </row>
    <row r="193" spans="1:9" ht="15">
      <c r="A193" s="170"/>
      <c r="D193" s="167"/>
      <c r="E193" s="167"/>
      <c r="F193" s="167"/>
      <c r="G193" s="167"/>
      <c r="H193" s="167"/>
      <c r="I193" s="167"/>
    </row>
    <row r="194" spans="1:9" ht="15">
      <c r="A194" s="170"/>
      <c r="D194" s="167"/>
      <c r="E194" s="167"/>
      <c r="F194" s="167"/>
      <c r="G194" s="167"/>
      <c r="H194" s="167"/>
      <c r="I194" s="167"/>
    </row>
    <row r="195" spans="1:9" ht="15">
      <c r="A195" s="170"/>
      <c r="D195" s="167"/>
      <c r="E195" s="167"/>
      <c r="F195" s="167"/>
      <c r="G195" s="167"/>
      <c r="H195" s="167"/>
      <c r="I195" s="167"/>
    </row>
    <row r="196" spans="1:9" ht="15">
      <c r="A196" s="170"/>
      <c r="D196" s="167"/>
      <c r="E196" s="167"/>
      <c r="F196" s="167"/>
      <c r="G196" s="167"/>
      <c r="H196" s="167"/>
      <c r="I196" s="167"/>
    </row>
    <row r="197" spans="1:9" ht="15">
      <c r="A197" s="170"/>
      <c r="D197" s="167"/>
      <c r="E197" s="167"/>
      <c r="F197" s="167"/>
      <c r="G197" s="167"/>
      <c r="H197" s="167"/>
      <c r="I197" s="167"/>
    </row>
    <row r="198" spans="1:9" ht="15">
      <c r="A198" s="170"/>
      <c r="D198" s="167"/>
      <c r="E198" s="167"/>
      <c r="F198" s="167"/>
      <c r="G198" s="167"/>
      <c r="H198" s="167"/>
      <c r="I198" s="167"/>
    </row>
    <row r="199" spans="1:9" ht="15">
      <c r="A199" s="170"/>
      <c r="D199" s="167"/>
      <c r="E199" s="167"/>
      <c r="F199" s="167"/>
      <c r="G199" s="167"/>
      <c r="H199" s="167"/>
      <c r="I199" s="167"/>
    </row>
    <row r="200" spans="1:9" ht="15">
      <c r="A200" s="170"/>
      <c r="D200" s="167"/>
      <c r="E200" s="167"/>
      <c r="F200" s="167"/>
      <c r="G200" s="167"/>
      <c r="H200" s="167"/>
      <c r="I200" s="167"/>
    </row>
    <row r="201" spans="1:9" ht="15">
      <c r="A201" s="170"/>
      <c r="D201" s="167"/>
      <c r="E201" s="167"/>
      <c r="F201" s="167"/>
      <c r="G201" s="167"/>
      <c r="H201" s="167"/>
      <c r="I201" s="167"/>
    </row>
    <row r="202" spans="1:9" ht="15">
      <c r="A202" s="170"/>
      <c r="D202" s="167"/>
      <c r="E202" s="167"/>
      <c r="F202" s="167"/>
      <c r="G202" s="167"/>
      <c r="H202" s="167"/>
      <c r="I202" s="167"/>
    </row>
    <row r="203" spans="1:9" ht="15">
      <c r="A203" s="170"/>
      <c r="D203" s="167"/>
      <c r="E203" s="167"/>
      <c r="F203" s="167"/>
      <c r="G203" s="167"/>
      <c r="H203" s="167"/>
      <c r="I203" s="167"/>
    </row>
    <row r="204" spans="1:9" ht="15">
      <c r="A204" s="170"/>
      <c r="D204" s="167"/>
      <c r="E204" s="167"/>
      <c r="F204" s="167"/>
      <c r="G204" s="167"/>
      <c r="H204" s="167"/>
      <c r="I204" s="167"/>
    </row>
    <row r="205" spans="1:9" ht="15">
      <c r="A205" s="170"/>
      <c r="D205" s="167"/>
      <c r="E205" s="167"/>
      <c r="F205" s="167"/>
      <c r="G205" s="167"/>
      <c r="H205" s="167"/>
      <c r="I205" s="167"/>
    </row>
    <row r="206" spans="1:9" ht="15">
      <c r="A206" s="170"/>
      <c r="D206" s="167"/>
      <c r="E206" s="167"/>
      <c r="F206" s="167"/>
      <c r="G206" s="167"/>
      <c r="H206" s="167"/>
      <c r="I206" s="167"/>
    </row>
    <row r="207" spans="1:9" ht="15">
      <c r="A207" s="170"/>
      <c r="D207" s="167"/>
      <c r="E207" s="167"/>
      <c r="F207" s="167"/>
      <c r="G207" s="167"/>
      <c r="H207" s="167"/>
      <c r="I207" s="167"/>
    </row>
    <row r="208" spans="1:9" ht="15">
      <c r="A208" s="170"/>
      <c r="D208" s="167"/>
      <c r="E208" s="167"/>
      <c r="F208" s="167"/>
      <c r="G208" s="167"/>
      <c r="H208" s="167"/>
      <c r="I208" s="167"/>
    </row>
    <row r="209" spans="1:9" ht="15">
      <c r="A209" s="170"/>
      <c r="D209" s="167"/>
      <c r="E209" s="167"/>
      <c r="F209" s="167"/>
      <c r="G209" s="167"/>
      <c r="H209" s="167"/>
      <c r="I209" s="167"/>
    </row>
    <row r="210" spans="1:9" ht="15">
      <c r="A210" s="170"/>
      <c r="D210" s="167"/>
      <c r="E210" s="167"/>
      <c r="F210" s="167"/>
      <c r="G210" s="167"/>
      <c r="H210" s="167"/>
      <c r="I210" s="167"/>
    </row>
    <row r="211" spans="1:9" ht="15">
      <c r="A211" s="170"/>
      <c r="D211" s="167"/>
      <c r="E211" s="167"/>
      <c r="F211" s="167"/>
      <c r="G211" s="167"/>
      <c r="H211" s="167"/>
      <c r="I211" s="167"/>
    </row>
    <row r="212" spans="1:9" ht="15">
      <c r="A212" s="170"/>
      <c r="D212" s="167"/>
      <c r="E212" s="167"/>
      <c r="F212" s="167"/>
      <c r="G212" s="167"/>
      <c r="H212" s="167"/>
      <c r="I212" s="167"/>
    </row>
    <row r="213" spans="1:9" ht="15">
      <c r="A213" s="170"/>
      <c r="D213" s="167"/>
      <c r="E213" s="167"/>
      <c r="F213" s="167"/>
      <c r="G213" s="167"/>
      <c r="H213" s="167"/>
      <c r="I213" s="167"/>
    </row>
    <row r="214" spans="1:9" ht="15">
      <c r="A214" s="170"/>
      <c r="D214" s="167"/>
      <c r="E214" s="167"/>
      <c r="F214" s="167"/>
      <c r="G214" s="167"/>
      <c r="H214" s="167"/>
      <c r="I214" s="167"/>
    </row>
    <row r="215" spans="1:9" ht="15">
      <c r="A215" s="170"/>
      <c r="D215" s="167"/>
      <c r="E215" s="167"/>
      <c r="F215" s="167"/>
      <c r="G215" s="167"/>
      <c r="H215" s="167"/>
      <c r="I215" s="167"/>
    </row>
    <row r="216" spans="1:9" ht="15">
      <c r="A216" s="170"/>
      <c r="D216" s="167"/>
      <c r="E216" s="167"/>
      <c r="F216" s="167"/>
      <c r="G216" s="167"/>
      <c r="H216" s="167"/>
      <c r="I216" s="167"/>
    </row>
    <row r="217" spans="1:9" ht="15">
      <c r="A217" s="170"/>
      <c r="D217" s="167"/>
      <c r="E217" s="167"/>
      <c r="F217" s="167"/>
      <c r="G217" s="167"/>
      <c r="H217" s="167"/>
      <c r="I217" s="167"/>
    </row>
    <row r="218" spans="1:9" ht="15">
      <c r="A218" s="170"/>
      <c r="D218" s="167"/>
      <c r="E218" s="167"/>
      <c r="F218" s="167"/>
      <c r="G218" s="167"/>
      <c r="H218" s="167"/>
      <c r="I218" s="167"/>
    </row>
    <row r="219" spans="1:9" ht="15">
      <c r="A219" s="170"/>
      <c r="D219" s="167"/>
      <c r="E219" s="167"/>
      <c r="F219" s="167"/>
      <c r="G219" s="167"/>
      <c r="H219" s="167"/>
      <c r="I219" s="167"/>
    </row>
    <row r="220" spans="1:9" ht="15">
      <c r="A220" s="170"/>
      <c r="D220" s="167"/>
      <c r="E220" s="167"/>
      <c r="F220" s="167"/>
      <c r="G220" s="167"/>
      <c r="H220" s="167"/>
      <c r="I220" s="167"/>
    </row>
    <row r="221" spans="1:9" ht="15">
      <c r="A221" s="170"/>
      <c r="D221" s="167"/>
      <c r="E221" s="167"/>
      <c r="F221" s="167"/>
      <c r="G221" s="167"/>
      <c r="H221" s="167"/>
      <c r="I221" s="167"/>
    </row>
    <row r="222" spans="1:9" ht="15">
      <c r="A222" s="170"/>
      <c r="D222" s="167"/>
      <c r="E222" s="167"/>
      <c r="F222" s="167"/>
      <c r="G222" s="167"/>
      <c r="H222" s="167"/>
      <c r="I222" s="167"/>
    </row>
    <row r="223" spans="1:9" ht="15">
      <c r="A223" s="170"/>
      <c r="D223" s="167"/>
      <c r="E223" s="167"/>
      <c r="F223" s="167"/>
      <c r="G223" s="167"/>
      <c r="H223" s="167"/>
      <c r="I223" s="167"/>
    </row>
    <row r="224" spans="1:9" ht="15">
      <c r="A224" s="170"/>
      <c r="D224" s="167"/>
      <c r="E224" s="167"/>
      <c r="F224" s="167"/>
      <c r="G224" s="167"/>
      <c r="H224" s="167"/>
      <c r="I224" s="167"/>
    </row>
    <row r="225" spans="1:9" ht="15">
      <c r="A225" s="170"/>
      <c r="D225" s="167"/>
      <c r="E225" s="167"/>
      <c r="F225" s="167"/>
      <c r="G225" s="167"/>
      <c r="H225" s="167"/>
      <c r="I225" s="167"/>
    </row>
    <row r="226" spans="1:9" ht="15">
      <c r="A226" s="170"/>
      <c r="D226" s="167"/>
      <c r="E226" s="167"/>
      <c r="F226" s="167"/>
      <c r="G226" s="167"/>
      <c r="H226" s="167"/>
      <c r="I226" s="167"/>
    </row>
    <row r="227" spans="1:9" ht="15">
      <c r="A227" s="170"/>
      <c r="D227" s="167"/>
      <c r="E227" s="167"/>
      <c r="F227" s="167"/>
      <c r="G227" s="167"/>
      <c r="H227" s="167"/>
      <c r="I227" s="167"/>
    </row>
    <row r="228" spans="1:9" ht="15">
      <c r="A228" s="170"/>
      <c r="D228" s="167"/>
      <c r="E228" s="167"/>
      <c r="F228" s="167"/>
      <c r="G228" s="167"/>
      <c r="H228" s="167"/>
      <c r="I228" s="167"/>
    </row>
    <row r="229" spans="1:9" ht="15">
      <c r="A229" s="170"/>
      <c r="D229" s="167"/>
      <c r="E229" s="167"/>
      <c r="F229" s="167"/>
      <c r="G229" s="167"/>
      <c r="H229" s="167"/>
      <c r="I229" s="167"/>
    </row>
    <row r="230" spans="1:9" ht="15">
      <c r="A230" s="170"/>
      <c r="D230" s="167"/>
      <c r="E230" s="167"/>
      <c r="F230" s="167"/>
      <c r="G230" s="167"/>
      <c r="H230" s="167"/>
      <c r="I230" s="167"/>
    </row>
    <row r="231" spans="1:9" ht="15">
      <c r="A231" s="170"/>
      <c r="D231" s="167"/>
      <c r="E231" s="167"/>
      <c r="F231" s="167"/>
      <c r="G231" s="167"/>
      <c r="H231" s="167"/>
      <c r="I231" s="167"/>
    </row>
    <row r="232" spans="1:9" ht="15">
      <c r="A232" s="170"/>
      <c r="D232" s="167"/>
      <c r="E232" s="167"/>
      <c r="F232" s="167"/>
      <c r="G232" s="167"/>
      <c r="H232" s="167"/>
      <c r="I232" s="167"/>
    </row>
    <row r="233" spans="1:9" ht="15">
      <c r="A233" s="170"/>
      <c r="D233" s="167"/>
      <c r="E233" s="167"/>
      <c r="F233" s="167"/>
      <c r="G233" s="167"/>
      <c r="H233" s="167"/>
      <c r="I233" s="167"/>
    </row>
    <row r="234" spans="1:9" ht="15">
      <c r="A234" s="170"/>
      <c r="D234" s="167"/>
      <c r="E234" s="167"/>
      <c r="F234" s="167"/>
      <c r="G234" s="167"/>
      <c r="H234" s="167"/>
      <c r="I234" s="167"/>
    </row>
    <row r="235" spans="1:9" ht="15">
      <c r="A235" s="170"/>
      <c r="D235" s="167"/>
      <c r="E235" s="167"/>
      <c r="F235" s="167"/>
      <c r="G235" s="167"/>
      <c r="H235" s="167"/>
      <c r="I235" s="167"/>
    </row>
    <row r="236" spans="1:9" ht="15">
      <c r="A236" s="170"/>
      <c r="D236" s="167"/>
      <c r="E236" s="167"/>
      <c r="F236" s="167"/>
      <c r="G236" s="167"/>
      <c r="H236" s="167"/>
      <c r="I236" s="167"/>
    </row>
    <row r="237" spans="1:9" ht="15">
      <c r="A237" s="170"/>
      <c r="D237" s="167"/>
      <c r="E237" s="167"/>
      <c r="F237" s="167"/>
      <c r="G237" s="167"/>
      <c r="H237" s="167"/>
      <c r="I237" s="167"/>
    </row>
    <row r="238" spans="1:9" ht="15">
      <c r="A238" s="170"/>
      <c r="D238" s="167"/>
      <c r="E238" s="167"/>
      <c r="F238" s="167"/>
      <c r="G238" s="167"/>
      <c r="H238" s="167"/>
      <c r="I238" s="167"/>
    </row>
    <row r="239" spans="1:9" ht="15">
      <c r="A239" s="170"/>
      <c r="D239" s="167"/>
      <c r="E239" s="167"/>
      <c r="F239" s="167"/>
      <c r="G239" s="167"/>
      <c r="H239" s="167"/>
      <c r="I239" s="167"/>
    </row>
    <row r="240" spans="1:9" ht="15">
      <c r="A240" s="170"/>
      <c r="D240" s="167"/>
      <c r="E240" s="167"/>
      <c r="F240" s="167"/>
      <c r="G240" s="167"/>
      <c r="H240" s="167"/>
      <c r="I240" s="167"/>
    </row>
    <row r="241" spans="1:9" ht="15">
      <c r="A241" s="170"/>
      <c r="D241" s="167"/>
      <c r="E241" s="167"/>
      <c r="F241" s="167"/>
      <c r="G241" s="167"/>
      <c r="H241" s="167"/>
      <c r="I241" s="167"/>
    </row>
    <row r="242" spans="1:9" ht="15">
      <c r="A242" s="170"/>
      <c r="D242" s="167"/>
      <c r="E242" s="167"/>
      <c r="F242" s="167"/>
      <c r="G242" s="167"/>
      <c r="H242" s="167"/>
      <c r="I242" s="167"/>
    </row>
    <row r="243" spans="1:9" ht="15">
      <c r="A243" s="170"/>
      <c r="D243" s="167"/>
      <c r="E243" s="167"/>
      <c r="F243" s="167"/>
      <c r="G243" s="167"/>
      <c r="H243" s="167"/>
      <c r="I243" s="167"/>
    </row>
    <row r="244" spans="1:9" ht="15">
      <c r="A244" s="170"/>
      <c r="D244" s="167"/>
      <c r="E244" s="167"/>
      <c r="F244" s="167"/>
      <c r="G244" s="167"/>
      <c r="H244" s="167"/>
      <c r="I244" s="167"/>
    </row>
    <row r="245" spans="1:9" ht="15">
      <c r="A245" s="170"/>
      <c r="D245" s="167"/>
      <c r="E245" s="167"/>
      <c r="F245" s="167"/>
      <c r="G245" s="167"/>
      <c r="H245" s="167"/>
      <c r="I245" s="167"/>
    </row>
    <row r="246" spans="1:9" ht="15">
      <c r="A246" s="170"/>
      <c r="D246" s="167"/>
      <c r="E246" s="167"/>
      <c r="F246" s="167"/>
      <c r="G246" s="167"/>
      <c r="H246" s="167"/>
      <c r="I246" s="167"/>
    </row>
    <row r="247" spans="1:9" ht="15">
      <c r="A247" s="170"/>
      <c r="D247" s="167"/>
      <c r="E247" s="167"/>
      <c r="F247" s="167"/>
      <c r="G247" s="167"/>
      <c r="H247" s="167"/>
      <c r="I247" s="167"/>
    </row>
    <row r="248" spans="1:9" ht="15">
      <c r="A248" s="170"/>
      <c r="D248" s="167"/>
      <c r="E248" s="167"/>
      <c r="F248" s="167"/>
      <c r="G248" s="167"/>
      <c r="H248" s="167"/>
      <c r="I248" s="167"/>
    </row>
    <row r="249" spans="1:9" ht="15">
      <c r="A249" s="170"/>
      <c r="D249" s="167"/>
      <c r="E249" s="167"/>
      <c r="F249" s="167"/>
      <c r="G249" s="167"/>
      <c r="H249" s="167"/>
      <c r="I249" s="167"/>
    </row>
    <row r="250" spans="4:9" ht="15">
      <c r="D250" s="167"/>
      <c r="E250" s="167"/>
      <c r="F250" s="167"/>
      <c r="G250" s="167"/>
      <c r="H250" s="167"/>
      <c r="I250" s="167"/>
    </row>
    <row r="251" spans="4:9" ht="15">
      <c r="D251" s="167"/>
      <c r="E251" s="167"/>
      <c r="F251" s="167"/>
      <c r="G251" s="167"/>
      <c r="H251" s="167"/>
      <c r="I251" s="167"/>
    </row>
    <row r="252" spans="4:9" ht="15">
      <c r="D252" s="167"/>
      <c r="E252" s="167"/>
      <c r="F252" s="167"/>
      <c r="G252" s="167"/>
      <c r="H252" s="167"/>
      <c r="I252" s="167"/>
    </row>
    <row r="253" spans="4:9" ht="15">
      <c r="D253" s="167"/>
      <c r="E253" s="167"/>
      <c r="F253" s="167"/>
      <c r="G253" s="167"/>
      <c r="H253" s="167"/>
      <c r="I253" s="167"/>
    </row>
    <row r="254" spans="4:9" ht="15">
      <c r="D254" s="167"/>
      <c r="E254" s="167"/>
      <c r="F254" s="167"/>
      <c r="G254" s="167"/>
      <c r="H254" s="167"/>
      <c r="I254" s="167"/>
    </row>
    <row r="255" spans="4:9" ht="15">
      <c r="D255" s="167"/>
      <c r="E255" s="167"/>
      <c r="F255" s="167"/>
      <c r="G255" s="167"/>
      <c r="H255" s="167"/>
      <c r="I255" s="167"/>
    </row>
    <row r="256" spans="4:9" ht="15">
      <c r="D256" s="167"/>
      <c r="E256" s="167"/>
      <c r="F256" s="167"/>
      <c r="G256" s="167"/>
      <c r="H256" s="167"/>
      <c r="I256" s="167"/>
    </row>
    <row r="257" spans="4:9" ht="15">
      <c r="D257" s="167"/>
      <c r="E257" s="167"/>
      <c r="F257" s="167"/>
      <c r="G257" s="167"/>
      <c r="H257" s="167"/>
      <c r="I257" s="167"/>
    </row>
    <row r="258" spans="4:9" ht="15">
      <c r="D258" s="167"/>
      <c r="E258" s="167"/>
      <c r="F258" s="167"/>
      <c r="G258" s="167"/>
      <c r="H258" s="167"/>
      <c r="I258" s="167"/>
    </row>
    <row r="259" spans="4:9" ht="15">
      <c r="D259" s="167"/>
      <c r="E259" s="167"/>
      <c r="F259" s="167"/>
      <c r="G259" s="167"/>
      <c r="H259" s="167"/>
      <c r="I259" s="167"/>
    </row>
    <row r="260" spans="4:9" ht="15">
      <c r="D260" s="167"/>
      <c r="E260" s="167"/>
      <c r="F260" s="167"/>
      <c r="G260" s="167"/>
      <c r="H260" s="167"/>
      <c r="I260" s="167"/>
    </row>
    <row r="261" spans="4:9" ht="15">
      <c r="D261" s="167"/>
      <c r="E261" s="167"/>
      <c r="F261" s="167"/>
      <c r="G261" s="167"/>
      <c r="H261" s="167"/>
      <c r="I261" s="167"/>
    </row>
    <row r="262" spans="4:9" ht="15">
      <c r="D262" s="167"/>
      <c r="E262" s="167"/>
      <c r="F262" s="167"/>
      <c r="G262" s="167"/>
      <c r="H262" s="167"/>
      <c r="I262" s="167"/>
    </row>
    <row r="263" spans="4:9" ht="15">
      <c r="D263" s="167"/>
      <c r="E263" s="167"/>
      <c r="F263" s="167"/>
      <c r="G263" s="167"/>
      <c r="H263" s="167"/>
      <c r="I263" s="167"/>
    </row>
    <row r="264" spans="4:9" ht="15">
      <c r="D264" s="167"/>
      <c r="E264" s="167"/>
      <c r="F264" s="167"/>
      <c r="G264" s="167"/>
      <c r="H264" s="167"/>
      <c r="I264" s="167"/>
    </row>
    <row r="265" spans="4:9" ht="15">
      <c r="D265" s="167"/>
      <c r="E265" s="167"/>
      <c r="F265" s="167"/>
      <c r="G265" s="167"/>
      <c r="H265" s="167"/>
      <c r="I265" s="167"/>
    </row>
    <row r="266" spans="4:9" ht="15">
      <c r="D266" s="167"/>
      <c r="E266" s="167"/>
      <c r="F266" s="167"/>
      <c r="G266" s="167"/>
      <c r="H266" s="167"/>
      <c r="I266" s="167"/>
    </row>
    <row r="267" spans="4:9" ht="15">
      <c r="D267" s="167"/>
      <c r="E267" s="167"/>
      <c r="F267" s="167"/>
      <c r="G267" s="167"/>
      <c r="H267" s="167"/>
      <c r="I267" s="167"/>
    </row>
    <row r="268" spans="4:9" ht="15">
      <c r="D268" s="167"/>
      <c r="E268" s="167"/>
      <c r="F268" s="167"/>
      <c r="G268" s="167"/>
      <c r="H268" s="167"/>
      <c r="I268" s="167"/>
    </row>
    <row r="269" spans="4:9" ht="15">
      <c r="D269" s="167"/>
      <c r="E269" s="167"/>
      <c r="F269" s="167"/>
      <c r="G269" s="167"/>
      <c r="H269" s="167"/>
      <c r="I269" s="167"/>
    </row>
    <row r="270" spans="4:9" ht="15">
      <c r="D270" s="167"/>
      <c r="E270" s="167"/>
      <c r="F270" s="167"/>
      <c r="G270" s="167"/>
      <c r="H270" s="167"/>
      <c r="I270" s="167"/>
    </row>
    <row r="271" spans="4:9" ht="15">
      <c r="D271" s="167"/>
      <c r="E271" s="167"/>
      <c r="F271" s="167"/>
      <c r="G271" s="167"/>
      <c r="H271" s="167"/>
      <c r="I271" s="167"/>
    </row>
    <row r="272" spans="4:9" ht="15">
      <c r="D272" s="167"/>
      <c r="E272" s="167"/>
      <c r="F272" s="167"/>
      <c r="G272" s="167"/>
      <c r="H272" s="167"/>
      <c r="I272" s="167"/>
    </row>
    <row r="273" spans="4:9" ht="15">
      <c r="D273" s="167"/>
      <c r="E273" s="167"/>
      <c r="F273" s="167"/>
      <c r="G273" s="167"/>
      <c r="H273" s="167"/>
      <c r="I273" s="167"/>
    </row>
    <row r="274" spans="4:9" ht="15">
      <c r="D274" s="167"/>
      <c r="E274" s="167"/>
      <c r="F274" s="167"/>
      <c r="G274" s="167"/>
      <c r="H274" s="167"/>
      <c r="I274" s="167"/>
    </row>
    <row r="275" spans="4:9" ht="15">
      <c r="D275" s="167"/>
      <c r="E275" s="167"/>
      <c r="F275" s="167"/>
      <c r="G275" s="167"/>
      <c r="H275" s="167"/>
      <c r="I275" s="167"/>
    </row>
    <row r="276" spans="4:9" ht="15">
      <c r="D276" s="167"/>
      <c r="E276" s="167"/>
      <c r="F276" s="167"/>
      <c r="G276" s="167"/>
      <c r="H276" s="167"/>
      <c r="I276" s="167"/>
    </row>
    <row r="277" spans="4:9" ht="15">
      <c r="D277" s="167"/>
      <c r="E277" s="167"/>
      <c r="F277" s="167"/>
      <c r="G277" s="167"/>
      <c r="H277" s="167"/>
      <c r="I277" s="167"/>
    </row>
    <row r="278" spans="4:9" ht="15">
      <c r="D278" s="167"/>
      <c r="E278" s="167"/>
      <c r="F278" s="167"/>
      <c r="G278" s="167"/>
      <c r="H278" s="167"/>
      <c r="I278" s="167"/>
    </row>
    <row r="279" spans="4:9" ht="15">
      <c r="D279" s="167"/>
      <c r="E279" s="167"/>
      <c r="F279" s="167"/>
      <c r="G279" s="167"/>
      <c r="H279" s="167"/>
      <c r="I279" s="167"/>
    </row>
    <row r="280" spans="4:9" ht="15">
      <c r="D280" s="167"/>
      <c r="E280" s="167"/>
      <c r="F280" s="167"/>
      <c r="G280" s="167"/>
      <c r="H280" s="167"/>
      <c r="I280" s="167"/>
    </row>
    <row r="281" spans="4:9" ht="15">
      <c r="D281" s="167"/>
      <c r="E281" s="167"/>
      <c r="F281" s="167"/>
      <c r="G281" s="167"/>
      <c r="H281" s="167"/>
      <c r="I281" s="167"/>
    </row>
    <row r="282" spans="4:9" ht="15">
      <c r="D282" s="167"/>
      <c r="E282" s="167"/>
      <c r="F282" s="167"/>
      <c r="G282" s="167"/>
      <c r="H282" s="167"/>
      <c r="I282" s="167"/>
    </row>
    <row r="283" spans="4:9" ht="15">
      <c r="D283" s="167"/>
      <c r="E283" s="167"/>
      <c r="F283" s="167"/>
      <c r="G283" s="167"/>
      <c r="H283" s="167"/>
      <c r="I283" s="167"/>
    </row>
    <row r="284" spans="4:9" ht="15">
      <c r="D284" s="167"/>
      <c r="E284" s="167"/>
      <c r="F284" s="167"/>
      <c r="G284" s="167"/>
      <c r="H284" s="167"/>
      <c r="I284" s="167"/>
    </row>
    <row r="285" spans="4:9" ht="15">
      <c r="D285" s="167"/>
      <c r="E285" s="167"/>
      <c r="F285" s="167"/>
      <c r="G285" s="167"/>
      <c r="H285" s="167"/>
      <c r="I285" s="167"/>
    </row>
    <row r="286" spans="4:9" ht="15">
      <c r="D286" s="167"/>
      <c r="E286" s="167"/>
      <c r="F286" s="167"/>
      <c r="G286" s="167"/>
      <c r="H286" s="167"/>
      <c r="I286" s="167"/>
    </row>
    <row r="287" spans="4:9" ht="15">
      <c r="D287" s="167"/>
      <c r="E287" s="167"/>
      <c r="F287" s="167"/>
      <c r="G287" s="167"/>
      <c r="H287" s="167"/>
      <c r="I287" s="167"/>
    </row>
    <row r="288" spans="4:9" ht="15">
      <c r="D288" s="167"/>
      <c r="E288" s="167"/>
      <c r="F288" s="167"/>
      <c r="G288" s="167"/>
      <c r="H288" s="167"/>
      <c r="I288" s="167"/>
    </row>
    <row r="289" spans="4:9" ht="15">
      <c r="D289" s="167"/>
      <c r="E289" s="167"/>
      <c r="F289" s="167"/>
      <c r="G289" s="167"/>
      <c r="H289" s="167"/>
      <c r="I289" s="167"/>
    </row>
    <row r="290" spans="4:9" ht="15">
      <c r="D290" s="167"/>
      <c r="E290" s="167"/>
      <c r="F290" s="167"/>
      <c r="G290" s="167"/>
      <c r="H290" s="167"/>
      <c r="I290" s="167"/>
    </row>
    <row r="291" spans="4:9" ht="15">
      <c r="D291" s="167"/>
      <c r="E291" s="167"/>
      <c r="F291" s="167"/>
      <c r="G291" s="167"/>
      <c r="H291" s="167"/>
      <c r="I291" s="167"/>
    </row>
    <row r="292" spans="4:9" ht="15">
      <c r="D292" s="167"/>
      <c r="E292" s="167"/>
      <c r="F292" s="167"/>
      <c r="G292" s="167"/>
      <c r="H292" s="167"/>
      <c r="I292" s="167"/>
    </row>
    <row r="293" spans="4:9" ht="15">
      <c r="D293" s="167"/>
      <c r="E293" s="167"/>
      <c r="F293" s="167"/>
      <c r="G293" s="167"/>
      <c r="H293" s="167"/>
      <c r="I293" s="167"/>
    </row>
    <row r="294" spans="4:9" ht="15">
      <c r="D294" s="167"/>
      <c r="E294" s="167"/>
      <c r="F294" s="167"/>
      <c r="G294" s="167"/>
      <c r="H294" s="167"/>
      <c r="I294" s="167"/>
    </row>
    <row r="295" spans="4:9" ht="15">
      <c r="D295" s="167"/>
      <c r="E295" s="167"/>
      <c r="F295" s="167"/>
      <c r="G295" s="167"/>
      <c r="H295" s="167"/>
      <c r="I295" s="167"/>
    </row>
    <row r="296" spans="4:9" ht="15">
      <c r="D296" s="167"/>
      <c r="E296" s="167"/>
      <c r="F296" s="167"/>
      <c r="G296" s="167"/>
      <c r="H296" s="167"/>
      <c r="I296" s="167"/>
    </row>
    <row r="297" spans="4:9" ht="15">
      <c r="D297" s="167"/>
      <c r="E297" s="167"/>
      <c r="F297" s="167"/>
      <c r="G297" s="167"/>
      <c r="H297" s="167"/>
      <c r="I297" s="167"/>
    </row>
    <row r="298" spans="4:9" ht="15">
      <c r="D298" s="167"/>
      <c r="E298" s="167"/>
      <c r="F298" s="167"/>
      <c r="G298" s="167"/>
      <c r="H298" s="167"/>
      <c r="I298" s="167"/>
    </row>
    <row r="299" spans="4:9" ht="15">
      <c r="D299" s="167"/>
      <c r="E299" s="167"/>
      <c r="F299" s="167"/>
      <c r="G299" s="167"/>
      <c r="H299" s="167"/>
      <c r="I299" s="167"/>
    </row>
    <row r="300" spans="4:9" ht="15">
      <c r="D300" s="167"/>
      <c r="E300" s="167"/>
      <c r="F300" s="167"/>
      <c r="G300" s="167"/>
      <c r="H300" s="167"/>
      <c r="I300" s="167"/>
    </row>
    <row r="301" spans="4:9" ht="15">
      <c r="D301" s="167"/>
      <c r="E301" s="167"/>
      <c r="F301" s="167"/>
      <c r="G301" s="167"/>
      <c r="H301" s="167"/>
      <c r="I301" s="167"/>
    </row>
    <row r="302" spans="4:9" ht="15">
      <c r="D302" s="167"/>
      <c r="E302" s="167"/>
      <c r="F302" s="167"/>
      <c r="G302" s="167"/>
      <c r="H302" s="167"/>
      <c r="I302" s="167"/>
    </row>
    <row r="303" spans="4:9" ht="15">
      <c r="D303" s="167"/>
      <c r="E303" s="167"/>
      <c r="F303" s="167"/>
      <c r="G303" s="167"/>
      <c r="H303" s="167"/>
      <c r="I303" s="167"/>
    </row>
    <row r="304" spans="4:9" ht="15">
      <c r="D304" s="167"/>
      <c r="E304" s="167"/>
      <c r="F304" s="167"/>
      <c r="G304" s="167"/>
      <c r="H304" s="167"/>
      <c r="I304" s="167"/>
    </row>
    <row r="305" spans="4:9" ht="15">
      <c r="D305" s="167"/>
      <c r="E305" s="167"/>
      <c r="F305" s="167"/>
      <c r="G305" s="167"/>
      <c r="H305" s="167"/>
      <c r="I305" s="167"/>
    </row>
    <row r="306" spans="4:9" ht="15">
      <c r="D306" s="167"/>
      <c r="E306" s="167"/>
      <c r="F306" s="167"/>
      <c r="G306" s="167"/>
      <c r="H306" s="167"/>
      <c r="I306" s="167"/>
    </row>
    <row r="307" spans="4:9" ht="15">
      <c r="D307" s="167"/>
      <c r="E307" s="167"/>
      <c r="F307" s="167"/>
      <c r="G307" s="167"/>
      <c r="H307" s="167"/>
      <c r="I307" s="167"/>
    </row>
    <row r="308" spans="4:9" ht="15">
      <c r="D308" s="167"/>
      <c r="E308" s="167"/>
      <c r="F308" s="167"/>
      <c r="G308" s="167"/>
      <c r="H308" s="167"/>
      <c r="I308" s="167"/>
    </row>
    <row r="309" spans="4:9" ht="15">
      <c r="D309" s="167"/>
      <c r="E309" s="167"/>
      <c r="F309" s="167"/>
      <c r="G309" s="167"/>
      <c r="H309" s="167"/>
      <c r="I309" s="167"/>
    </row>
    <row r="310" spans="4:9" ht="15">
      <c r="D310" s="167"/>
      <c r="E310" s="167"/>
      <c r="F310" s="167"/>
      <c r="G310" s="167"/>
      <c r="H310" s="167"/>
      <c r="I310" s="167"/>
    </row>
    <row r="311" spans="4:9" ht="15">
      <c r="D311" s="167"/>
      <c r="E311" s="167"/>
      <c r="F311" s="167"/>
      <c r="G311" s="167"/>
      <c r="H311" s="167"/>
      <c r="I311" s="167"/>
    </row>
    <row r="312" spans="4:9" ht="15">
      <c r="D312" s="167"/>
      <c r="E312" s="167"/>
      <c r="F312" s="167"/>
      <c r="G312" s="167"/>
      <c r="H312" s="167"/>
      <c r="I312" s="167"/>
    </row>
    <row r="313" spans="4:9" ht="15">
      <c r="D313" s="167"/>
      <c r="E313" s="167"/>
      <c r="F313" s="167"/>
      <c r="G313" s="167"/>
      <c r="H313" s="167"/>
      <c r="I313" s="167"/>
    </row>
    <row r="314" spans="4:9" ht="15">
      <c r="D314" s="167"/>
      <c r="E314" s="167"/>
      <c r="F314" s="167"/>
      <c r="G314" s="167"/>
      <c r="H314" s="167"/>
      <c r="I314" s="167"/>
    </row>
    <row r="315" spans="4:9" ht="15">
      <c r="D315" s="167"/>
      <c r="E315" s="167"/>
      <c r="F315" s="167"/>
      <c r="G315" s="167"/>
      <c r="H315" s="167"/>
      <c r="I315" s="167"/>
    </row>
    <row r="316" spans="4:9" ht="15">
      <c r="D316" s="167"/>
      <c r="E316" s="167"/>
      <c r="F316" s="167"/>
      <c r="G316" s="167"/>
      <c r="H316" s="167"/>
      <c r="I316" s="167"/>
    </row>
    <row r="317" spans="4:9" ht="15">
      <c r="D317" s="167"/>
      <c r="E317" s="167"/>
      <c r="F317" s="167"/>
      <c r="G317" s="167"/>
      <c r="H317" s="167"/>
      <c r="I317" s="167"/>
    </row>
    <row r="318" spans="4:9" ht="15">
      <c r="D318" s="167"/>
      <c r="E318" s="167"/>
      <c r="F318" s="167"/>
      <c r="G318" s="167"/>
      <c r="H318" s="167"/>
      <c r="I318" s="167"/>
    </row>
    <row r="319" spans="4:9" ht="15">
      <c r="D319" s="167"/>
      <c r="E319" s="167"/>
      <c r="F319" s="167"/>
      <c r="G319" s="167"/>
      <c r="H319" s="167"/>
      <c r="I319" s="167"/>
    </row>
    <row r="320" spans="4:9" ht="15">
      <c r="D320" s="167"/>
      <c r="E320" s="167"/>
      <c r="F320" s="167"/>
      <c r="G320" s="167"/>
      <c r="H320" s="167"/>
      <c r="I320" s="167"/>
    </row>
    <row r="321" spans="4:9" ht="15">
      <c r="D321" s="167"/>
      <c r="E321" s="167"/>
      <c r="F321" s="167"/>
      <c r="G321" s="167"/>
      <c r="H321" s="167"/>
      <c r="I321" s="167"/>
    </row>
    <row r="322" spans="4:9" ht="15">
      <c r="D322" s="167"/>
      <c r="E322" s="167"/>
      <c r="F322" s="167"/>
      <c r="G322" s="167"/>
      <c r="H322" s="167"/>
      <c r="I322" s="167"/>
    </row>
  </sheetData>
  <sheetProtection/>
  <mergeCells count="68">
    <mergeCell ref="B59:B62"/>
    <mergeCell ref="A59:A62"/>
    <mergeCell ref="B30:B39"/>
    <mergeCell ref="A30:A39"/>
    <mergeCell ref="E1:I1"/>
    <mergeCell ref="E2:I2"/>
    <mergeCell ref="A4:I4"/>
    <mergeCell ref="A5:I5"/>
    <mergeCell ref="C7:C9"/>
    <mergeCell ref="D7:D9"/>
    <mergeCell ref="B142:B148"/>
    <mergeCell ref="A142:A148"/>
    <mergeCell ref="A120:A131"/>
    <mergeCell ref="B120:B131"/>
    <mergeCell ref="E7:I7"/>
    <mergeCell ref="E8:I8"/>
    <mergeCell ref="B101:B117"/>
    <mergeCell ref="A101:A117"/>
    <mergeCell ref="A7:A9"/>
    <mergeCell ref="B7:B9"/>
    <mergeCell ref="B90:B93"/>
    <mergeCell ref="A90:A93"/>
    <mergeCell ref="B66:B69"/>
    <mergeCell ref="A66:A69"/>
    <mergeCell ref="B81:B84"/>
    <mergeCell ref="A81:A84"/>
    <mergeCell ref="B75:B78"/>
    <mergeCell ref="A75:A78"/>
    <mergeCell ref="A138:A139"/>
    <mergeCell ref="B138:B139"/>
    <mergeCell ref="D138:D139"/>
    <mergeCell ref="E138:E139"/>
    <mergeCell ref="F138:F139"/>
    <mergeCell ref="G138:G139"/>
    <mergeCell ref="H138:H139"/>
    <mergeCell ref="I138:I139"/>
    <mergeCell ref="A136:A137"/>
    <mergeCell ref="B136:B137"/>
    <mergeCell ref="E136:E137"/>
    <mergeCell ref="F136:F137"/>
    <mergeCell ref="G136:G137"/>
    <mergeCell ref="H136:H137"/>
    <mergeCell ref="I136:I137"/>
    <mergeCell ref="D136:D137"/>
    <mergeCell ref="A132:A133"/>
    <mergeCell ref="B132:B133"/>
    <mergeCell ref="I132:I133"/>
    <mergeCell ref="H132:H133"/>
    <mergeCell ref="G132:G133"/>
    <mergeCell ref="F132:F133"/>
    <mergeCell ref="E132:E133"/>
    <mergeCell ref="D132:D133"/>
    <mergeCell ref="A134:A135"/>
    <mergeCell ref="B134:B135"/>
    <mergeCell ref="I134:I135"/>
    <mergeCell ref="H134:H135"/>
    <mergeCell ref="G134:G135"/>
    <mergeCell ref="F134:F135"/>
    <mergeCell ref="E134:E135"/>
    <mergeCell ref="D134:D135"/>
    <mergeCell ref="H140:H141"/>
    <mergeCell ref="I140:I141"/>
    <mergeCell ref="A140:A141"/>
    <mergeCell ref="B140:B141"/>
    <mergeCell ref="D140:D141"/>
    <mergeCell ref="E140:E141"/>
    <mergeCell ref="F140:F141"/>
    <mergeCell ref="G140:G141"/>
  </mergeCells>
  <printOptions/>
  <pageMargins left="0.2362204724409449" right="0.15748031496062992" top="0.35433070866141736" bottom="0.15748031496062992" header="0.1968503937007874" footer="0.1968503937007874"/>
  <pageSetup horizontalDpi="600" verticalDpi="600" orientation="landscape" paperSize="9" scale="65" r:id="rId1"/>
  <rowBreaks count="8" manualBreakCount="8">
    <brk id="25" max="255" man="1"/>
    <brk id="44" max="8" man="1"/>
    <brk id="58" max="255" man="1"/>
    <brk id="71" max="255" man="1"/>
    <brk id="88" max="255" man="1"/>
    <brk id="99" max="8" man="1"/>
    <brk id="118" max="255" man="1"/>
    <brk id="1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55" zoomScaleNormal="75" zoomScaleSheetLayoutView="55" workbookViewId="0" topLeftCell="A1">
      <pane ySplit="11" topLeftCell="A33" activePane="bottomLeft" state="frozen"/>
      <selection pane="topLeft" activeCell="A1" sqref="A1"/>
      <selection pane="bottomLeft" activeCell="F57" sqref="F57"/>
    </sheetView>
  </sheetViews>
  <sheetFormatPr defaultColWidth="9.140625" defaultRowHeight="15"/>
  <cols>
    <col min="1" max="1" width="7.8515625" style="89" customWidth="1"/>
    <col min="2" max="2" width="56.140625" style="0" customWidth="1"/>
    <col min="3" max="3" width="34.28125" style="0" customWidth="1"/>
    <col min="4" max="4" width="10.7109375" style="0" customWidth="1"/>
    <col min="5" max="5" width="10.8515625" style="0" customWidth="1"/>
    <col min="6" max="6" width="47.140625" style="0" customWidth="1"/>
    <col min="7" max="7" width="43.140625" style="0" customWidth="1"/>
  </cols>
  <sheetData>
    <row r="1" spans="1:9" ht="18.75">
      <c r="A1" s="128"/>
      <c r="B1" s="129"/>
      <c r="C1" s="129"/>
      <c r="D1" s="129"/>
      <c r="E1" s="90"/>
      <c r="F1" s="90" t="s">
        <v>429</v>
      </c>
      <c r="G1" s="90"/>
      <c r="H1" s="45"/>
      <c r="I1" s="45"/>
    </row>
    <row r="2" spans="1:9" ht="41.25" customHeight="1">
      <c r="A2" s="128"/>
      <c r="B2" s="129"/>
      <c r="C2" s="129"/>
      <c r="D2" s="129"/>
      <c r="E2" s="90"/>
      <c r="F2" s="359" t="s">
        <v>502</v>
      </c>
      <c r="G2" s="359"/>
      <c r="H2" s="45"/>
      <c r="I2" s="45"/>
    </row>
    <row r="3" spans="1:7" ht="15" customHeight="1">
      <c r="A3" s="128"/>
      <c r="B3" s="129"/>
      <c r="C3" s="129"/>
      <c r="D3" s="129"/>
      <c r="E3" s="129"/>
      <c r="F3" s="129"/>
      <c r="G3" s="129"/>
    </row>
    <row r="4" spans="1:7" ht="15">
      <c r="A4" s="365" t="s">
        <v>94</v>
      </c>
      <c r="B4" s="366"/>
      <c r="C4" s="366"/>
      <c r="D4" s="366"/>
      <c r="E4" s="366"/>
      <c r="F4" s="366"/>
      <c r="G4" s="366"/>
    </row>
    <row r="5" spans="1:7" ht="7.5" customHeight="1">
      <c r="A5" s="366"/>
      <c r="B5" s="366"/>
      <c r="C5" s="366"/>
      <c r="D5" s="366"/>
      <c r="E5" s="366"/>
      <c r="F5" s="366"/>
      <c r="G5" s="366"/>
    </row>
    <row r="6" spans="1:7" ht="20.25" customHeight="1">
      <c r="A6" s="365" t="s">
        <v>95</v>
      </c>
      <c r="B6" s="366"/>
      <c r="C6" s="366"/>
      <c r="D6" s="366"/>
      <c r="E6" s="366"/>
      <c r="F6" s="366"/>
      <c r="G6" s="366"/>
    </row>
    <row r="7" spans="1:7" ht="9" customHeight="1">
      <c r="A7" s="128"/>
      <c r="B7" s="129"/>
      <c r="C7" s="129"/>
      <c r="D7" s="129"/>
      <c r="E7" s="129"/>
      <c r="F7" s="129"/>
      <c r="G7" s="129"/>
    </row>
    <row r="8" spans="1:7" ht="18.75">
      <c r="A8" s="360" t="s">
        <v>331</v>
      </c>
      <c r="B8" s="363" t="s">
        <v>88</v>
      </c>
      <c r="C8" s="363" t="s">
        <v>89</v>
      </c>
      <c r="D8" s="356" t="s">
        <v>90</v>
      </c>
      <c r="E8" s="379"/>
      <c r="F8" s="363" t="s">
        <v>91</v>
      </c>
      <c r="G8" s="363" t="s">
        <v>92</v>
      </c>
    </row>
    <row r="9" spans="1:7" s="7" customFormat="1" ht="30.75" customHeight="1">
      <c r="A9" s="361"/>
      <c r="B9" s="377"/>
      <c r="C9" s="377"/>
      <c r="D9" s="363" t="s">
        <v>332</v>
      </c>
      <c r="E9" s="363" t="s">
        <v>93</v>
      </c>
      <c r="F9" s="375"/>
      <c r="G9" s="375"/>
    </row>
    <row r="10" spans="1:7" s="7" customFormat="1" ht="47.25" customHeight="1">
      <c r="A10" s="362"/>
      <c r="B10" s="378"/>
      <c r="C10" s="378"/>
      <c r="D10" s="364"/>
      <c r="E10" s="364"/>
      <c r="F10" s="364"/>
      <c r="G10" s="364"/>
    </row>
    <row r="11" spans="1:7" s="7" customFormat="1" ht="19.5" customHeight="1">
      <c r="A11" s="130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131">
        <v>7</v>
      </c>
    </row>
    <row r="12" spans="1:7" s="7" customFormat="1" ht="24.75" customHeight="1">
      <c r="A12" s="356" t="s">
        <v>503</v>
      </c>
      <c r="B12" s="357"/>
      <c r="C12" s="357"/>
      <c r="D12" s="357"/>
      <c r="E12" s="357"/>
      <c r="F12" s="357"/>
      <c r="G12" s="358"/>
    </row>
    <row r="13" spans="1:7" ht="47.25" customHeight="1">
      <c r="A13" s="376" t="s">
        <v>550</v>
      </c>
      <c r="B13" s="357"/>
      <c r="C13" s="357"/>
      <c r="D13" s="357"/>
      <c r="E13" s="357"/>
      <c r="F13" s="357"/>
      <c r="G13" s="358"/>
    </row>
    <row r="14" spans="1:7" ht="96.75" customHeight="1">
      <c r="A14" s="133" t="s">
        <v>333</v>
      </c>
      <c r="B14" s="132" t="s">
        <v>402</v>
      </c>
      <c r="C14" s="132" t="s">
        <v>83</v>
      </c>
      <c r="D14" s="131">
        <v>2015</v>
      </c>
      <c r="E14" s="131">
        <v>2018</v>
      </c>
      <c r="F14" s="148" t="s">
        <v>199</v>
      </c>
      <c r="G14" s="132" t="s">
        <v>375</v>
      </c>
    </row>
    <row r="15" spans="1:7" ht="135.75" customHeight="1">
      <c r="A15" s="133" t="s">
        <v>334</v>
      </c>
      <c r="B15" s="132" t="s">
        <v>405</v>
      </c>
      <c r="C15" s="132" t="s">
        <v>83</v>
      </c>
      <c r="D15" s="131">
        <v>2015</v>
      </c>
      <c r="E15" s="131">
        <v>2018</v>
      </c>
      <c r="F15" s="148" t="s">
        <v>198</v>
      </c>
      <c r="G15" s="132" t="s">
        <v>375</v>
      </c>
    </row>
    <row r="16" spans="1:7" ht="113.25" customHeight="1">
      <c r="A16" s="133" t="s">
        <v>335</v>
      </c>
      <c r="B16" s="132" t="s">
        <v>55</v>
      </c>
      <c r="C16" s="132" t="s">
        <v>83</v>
      </c>
      <c r="D16" s="131">
        <v>2015</v>
      </c>
      <c r="E16" s="131">
        <v>2018</v>
      </c>
      <c r="F16" s="148" t="s">
        <v>200</v>
      </c>
      <c r="G16" s="132" t="s">
        <v>375</v>
      </c>
    </row>
    <row r="17" spans="1:7" ht="98.25" customHeight="1">
      <c r="A17" s="202" t="s">
        <v>336</v>
      </c>
      <c r="B17" s="193" t="s">
        <v>57</v>
      </c>
      <c r="C17" s="193" t="s">
        <v>83</v>
      </c>
      <c r="D17" s="194">
        <v>2015</v>
      </c>
      <c r="E17" s="194">
        <v>2018</v>
      </c>
      <c r="F17" s="136" t="s">
        <v>623</v>
      </c>
      <c r="G17" s="193" t="s">
        <v>375</v>
      </c>
    </row>
    <row r="18" spans="1:7" ht="112.5">
      <c r="A18" s="133" t="s">
        <v>337</v>
      </c>
      <c r="B18" s="132" t="s">
        <v>59</v>
      </c>
      <c r="C18" s="132" t="s">
        <v>83</v>
      </c>
      <c r="D18" s="131">
        <v>2015</v>
      </c>
      <c r="E18" s="131">
        <v>2018</v>
      </c>
      <c r="F18" s="148" t="s">
        <v>201</v>
      </c>
      <c r="G18" s="132" t="s">
        <v>375</v>
      </c>
    </row>
    <row r="19" spans="1:7" ht="93.75">
      <c r="A19" s="133" t="s">
        <v>338</v>
      </c>
      <c r="B19" s="132" t="s">
        <v>60</v>
      </c>
      <c r="C19" s="132" t="s">
        <v>83</v>
      </c>
      <c r="D19" s="131">
        <v>2015</v>
      </c>
      <c r="E19" s="131">
        <v>2018</v>
      </c>
      <c r="F19" s="148" t="s">
        <v>202</v>
      </c>
      <c r="G19" s="132" t="s">
        <v>375</v>
      </c>
    </row>
    <row r="20" spans="1:7" ht="112.5">
      <c r="A20" s="133" t="s">
        <v>339</v>
      </c>
      <c r="B20" s="132" t="s">
        <v>62</v>
      </c>
      <c r="C20" s="132" t="s">
        <v>83</v>
      </c>
      <c r="D20" s="131">
        <v>2015</v>
      </c>
      <c r="E20" s="131">
        <v>2018</v>
      </c>
      <c r="F20" s="148" t="s">
        <v>203</v>
      </c>
      <c r="G20" s="132" t="s">
        <v>375</v>
      </c>
    </row>
    <row r="21" spans="1:7" ht="98.25" customHeight="1">
      <c r="A21" s="133" t="s">
        <v>340</v>
      </c>
      <c r="B21" s="132" t="s">
        <v>138</v>
      </c>
      <c r="C21" s="132" t="s">
        <v>83</v>
      </c>
      <c r="D21" s="131">
        <v>2015</v>
      </c>
      <c r="E21" s="131">
        <v>2018</v>
      </c>
      <c r="F21" s="148" t="s">
        <v>204</v>
      </c>
      <c r="G21" s="132" t="s">
        <v>375</v>
      </c>
    </row>
    <row r="22" spans="1:7" ht="153" customHeight="1">
      <c r="A22" s="133" t="s">
        <v>341</v>
      </c>
      <c r="B22" s="132" t="s">
        <v>139</v>
      </c>
      <c r="C22" s="132" t="s">
        <v>83</v>
      </c>
      <c r="D22" s="131">
        <v>2015</v>
      </c>
      <c r="E22" s="131">
        <v>2018</v>
      </c>
      <c r="F22" s="148" t="s">
        <v>205</v>
      </c>
      <c r="G22" s="132" t="s">
        <v>375</v>
      </c>
    </row>
    <row r="23" spans="1:7" ht="114" customHeight="1">
      <c r="A23" s="133" t="s">
        <v>342</v>
      </c>
      <c r="B23" s="132" t="s">
        <v>141</v>
      </c>
      <c r="C23" s="132" t="s">
        <v>83</v>
      </c>
      <c r="D23" s="131">
        <v>2015</v>
      </c>
      <c r="E23" s="131">
        <v>2018</v>
      </c>
      <c r="F23" s="148" t="s">
        <v>206</v>
      </c>
      <c r="G23" s="132" t="s">
        <v>375</v>
      </c>
    </row>
    <row r="24" spans="1:7" ht="194.25" customHeight="1">
      <c r="A24" s="133" t="s">
        <v>343</v>
      </c>
      <c r="B24" s="132" t="s">
        <v>514</v>
      </c>
      <c r="C24" s="132" t="s">
        <v>83</v>
      </c>
      <c r="D24" s="131">
        <v>2015</v>
      </c>
      <c r="E24" s="131">
        <v>2018</v>
      </c>
      <c r="F24" s="148" t="s">
        <v>207</v>
      </c>
      <c r="G24" s="132" t="s">
        <v>375</v>
      </c>
    </row>
    <row r="25" spans="1:7" ht="97.5" customHeight="1">
      <c r="A25" s="133" t="s">
        <v>344</v>
      </c>
      <c r="B25" s="132" t="s">
        <v>156</v>
      </c>
      <c r="C25" s="132" t="s">
        <v>83</v>
      </c>
      <c r="D25" s="131">
        <v>2015</v>
      </c>
      <c r="E25" s="131">
        <v>2018</v>
      </c>
      <c r="F25" s="148" t="s">
        <v>208</v>
      </c>
      <c r="G25" s="132" t="s">
        <v>375</v>
      </c>
    </row>
    <row r="26" spans="1:7" ht="117.75" customHeight="1">
      <c r="A26" s="133" t="s">
        <v>345</v>
      </c>
      <c r="B26" s="132" t="s">
        <v>158</v>
      </c>
      <c r="C26" s="132" t="s">
        <v>83</v>
      </c>
      <c r="D26" s="131">
        <v>2015</v>
      </c>
      <c r="E26" s="131">
        <v>2018</v>
      </c>
      <c r="F26" s="148" t="s">
        <v>209</v>
      </c>
      <c r="G26" s="132" t="s">
        <v>375</v>
      </c>
    </row>
    <row r="27" spans="1:7" ht="172.5" customHeight="1">
      <c r="A27" s="133" t="s">
        <v>346</v>
      </c>
      <c r="B27" s="132" t="s">
        <v>160</v>
      </c>
      <c r="C27" s="132" t="s">
        <v>83</v>
      </c>
      <c r="D27" s="131">
        <v>2015</v>
      </c>
      <c r="E27" s="131">
        <v>2018</v>
      </c>
      <c r="F27" s="148" t="s">
        <v>210</v>
      </c>
      <c r="G27" s="132" t="s">
        <v>375</v>
      </c>
    </row>
    <row r="28" spans="1:7" ht="190.5" customHeight="1">
      <c r="A28" s="133" t="s">
        <v>347</v>
      </c>
      <c r="B28" s="132" t="s">
        <v>327</v>
      </c>
      <c r="C28" s="132" t="s">
        <v>83</v>
      </c>
      <c r="D28" s="131">
        <v>2015</v>
      </c>
      <c r="E28" s="131">
        <v>2018</v>
      </c>
      <c r="F28" s="148" t="s">
        <v>211</v>
      </c>
      <c r="G28" s="132" t="s">
        <v>375</v>
      </c>
    </row>
    <row r="29" spans="1:7" s="192" customFormat="1" ht="95.25" customHeight="1">
      <c r="A29" s="133" t="s">
        <v>348</v>
      </c>
      <c r="B29" s="132" t="s">
        <v>164</v>
      </c>
      <c r="C29" s="132" t="s">
        <v>83</v>
      </c>
      <c r="D29" s="131">
        <v>2015</v>
      </c>
      <c r="E29" s="131">
        <v>2018</v>
      </c>
      <c r="F29" s="148" t="s">
        <v>546</v>
      </c>
      <c r="G29" s="132" t="s">
        <v>375</v>
      </c>
    </row>
    <row r="30" spans="1:7" s="203" customFormat="1" ht="95.25" customHeight="1">
      <c r="A30" s="191" t="s">
        <v>622</v>
      </c>
      <c r="B30" s="132" t="s">
        <v>627</v>
      </c>
      <c r="C30" s="132" t="s">
        <v>83</v>
      </c>
      <c r="D30" s="131">
        <v>2015</v>
      </c>
      <c r="E30" s="131">
        <v>2018</v>
      </c>
      <c r="F30" s="148" t="s">
        <v>546</v>
      </c>
      <c r="G30" s="132" t="s">
        <v>375</v>
      </c>
    </row>
    <row r="31" spans="1:7" ht="118.5" customHeight="1">
      <c r="A31" s="191" t="s">
        <v>629</v>
      </c>
      <c r="B31" s="132" t="s">
        <v>620</v>
      </c>
      <c r="C31" s="201" t="s">
        <v>137</v>
      </c>
      <c r="D31" s="194">
        <v>2015</v>
      </c>
      <c r="E31" s="194">
        <v>2018</v>
      </c>
      <c r="F31" s="201" t="s">
        <v>625</v>
      </c>
      <c r="G31" s="148" t="s">
        <v>621</v>
      </c>
    </row>
    <row r="32" spans="1:7" ht="48" customHeight="1">
      <c r="A32" s="356" t="s">
        <v>369</v>
      </c>
      <c r="B32" s="357"/>
      <c r="C32" s="357"/>
      <c r="D32" s="357"/>
      <c r="E32" s="357"/>
      <c r="F32" s="357"/>
      <c r="G32" s="358"/>
    </row>
    <row r="33" spans="1:7" ht="308.25" customHeight="1">
      <c r="A33" s="150" t="s">
        <v>349</v>
      </c>
      <c r="B33" s="152" t="s">
        <v>660</v>
      </c>
      <c r="C33" s="152" t="s">
        <v>137</v>
      </c>
      <c r="D33" s="151">
        <v>2014</v>
      </c>
      <c r="E33" s="151">
        <v>2018</v>
      </c>
      <c r="F33" s="152" t="s">
        <v>661</v>
      </c>
      <c r="G33" s="149" t="s">
        <v>376</v>
      </c>
    </row>
    <row r="34" spans="1:7" ht="133.5" customHeight="1">
      <c r="A34" s="179" t="s">
        <v>350</v>
      </c>
      <c r="B34" s="180" t="s">
        <v>224</v>
      </c>
      <c r="C34" s="181" t="s">
        <v>137</v>
      </c>
      <c r="D34" s="180">
        <v>2014</v>
      </c>
      <c r="E34" s="180">
        <v>2018</v>
      </c>
      <c r="F34" s="181" t="s">
        <v>549</v>
      </c>
      <c r="G34" s="180" t="s">
        <v>377</v>
      </c>
    </row>
    <row r="35" spans="1:7" ht="57.75" customHeight="1">
      <c r="A35" s="367" t="s">
        <v>370</v>
      </c>
      <c r="B35" s="368"/>
      <c r="C35" s="368"/>
      <c r="D35" s="368"/>
      <c r="E35" s="368"/>
      <c r="F35" s="368"/>
      <c r="G35" s="369"/>
    </row>
    <row r="36" spans="1:7" ht="99" customHeight="1">
      <c r="A36" s="179" t="s">
        <v>351</v>
      </c>
      <c r="B36" s="180" t="s">
        <v>272</v>
      </c>
      <c r="C36" s="180" t="s">
        <v>83</v>
      </c>
      <c r="D36" s="180">
        <v>2014</v>
      </c>
      <c r="E36" s="180">
        <v>2018</v>
      </c>
      <c r="F36" s="182" t="s">
        <v>480</v>
      </c>
      <c r="G36" s="180" t="s">
        <v>378</v>
      </c>
    </row>
    <row r="37" spans="1:7" ht="93.75">
      <c r="A37" s="133" t="s">
        <v>352</v>
      </c>
      <c r="B37" s="132" t="s">
        <v>274</v>
      </c>
      <c r="C37" s="132" t="s">
        <v>83</v>
      </c>
      <c r="D37" s="131">
        <v>2014</v>
      </c>
      <c r="E37" s="131">
        <v>2018</v>
      </c>
      <c r="F37" s="148" t="s">
        <v>481</v>
      </c>
      <c r="G37" s="132" t="s">
        <v>378</v>
      </c>
    </row>
    <row r="38" spans="1:7" ht="93.75">
      <c r="A38" s="133" t="s">
        <v>353</v>
      </c>
      <c r="B38" s="132" t="s">
        <v>277</v>
      </c>
      <c r="C38" s="132" t="s">
        <v>83</v>
      </c>
      <c r="D38" s="131">
        <v>2014</v>
      </c>
      <c r="E38" s="131">
        <v>2018</v>
      </c>
      <c r="F38" s="132" t="s">
        <v>482</v>
      </c>
      <c r="G38" s="132" t="s">
        <v>378</v>
      </c>
    </row>
    <row r="39" spans="1:7" ht="97.5" customHeight="1">
      <c r="A39" s="179" t="s">
        <v>354</v>
      </c>
      <c r="B39" s="180" t="s">
        <v>279</v>
      </c>
      <c r="C39" s="180" t="s">
        <v>83</v>
      </c>
      <c r="D39" s="180">
        <v>2014</v>
      </c>
      <c r="E39" s="180">
        <v>2018</v>
      </c>
      <c r="F39" s="180" t="s">
        <v>483</v>
      </c>
      <c r="G39" s="180" t="s">
        <v>378</v>
      </c>
    </row>
    <row r="40" spans="1:7" ht="102" customHeight="1">
      <c r="A40" s="179" t="s">
        <v>355</v>
      </c>
      <c r="B40" s="180" t="s">
        <v>280</v>
      </c>
      <c r="C40" s="180" t="s">
        <v>83</v>
      </c>
      <c r="D40" s="180">
        <v>2014</v>
      </c>
      <c r="E40" s="180">
        <v>2018</v>
      </c>
      <c r="F40" s="180" t="s">
        <v>482</v>
      </c>
      <c r="G40" s="180" t="s">
        <v>378</v>
      </c>
    </row>
    <row r="41" spans="1:7" ht="135.75" customHeight="1">
      <c r="A41" s="179" t="s">
        <v>356</v>
      </c>
      <c r="B41" s="180" t="s">
        <v>281</v>
      </c>
      <c r="C41" s="180" t="s">
        <v>83</v>
      </c>
      <c r="D41" s="180">
        <v>2014</v>
      </c>
      <c r="E41" s="180">
        <v>2018</v>
      </c>
      <c r="F41" s="181" t="s">
        <v>547</v>
      </c>
      <c r="G41" s="180" t="s">
        <v>379</v>
      </c>
    </row>
    <row r="42" spans="1:7" s="183" customFormat="1" ht="48.75" customHeight="1">
      <c r="A42" s="356" t="s">
        <v>371</v>
      </c>
      <c r="B42" s="373"/>
      <c r="C42" s="373"/>
      <c r="D42" s="373"/>
      <c r="E42" s="373"/>
      <c r="F42" s="373"/>
      <c r="G42" s="374"/>
    </row>
    <row r="43" spans="1:7" ht="117" customHeight="1">
      <c r="A43" s="179" t="s">
        <v>357</v>
      </c>
      <c r="B43" s="180" t="s">
        <v>328</v>
      </c>
      <c r="C43" s="180" t="s">
        <v>83</v>
      </c>
      <c r="D43" s="151">
        <v>2014</v>
      </c>
      <c r="E43" s="151">
        <v>2018</v>
      </c>
      <c r="F43" s="181" t="s">
        <v>479</v>
      </c>
      <c r="G43" s="180" t="s">
        <v>380</v>
      </c>
    </row>
    <row r="44" spans="1:7" ht="47.25" customHeight="1">
      <c r="A44" s="370" t="s">
        <v>372</v>
      </c>
      <c r="B44" s="371"/>
      <c r="C44" s="371"/>
      <c r="D44" s="371"/>
      <c r="E44" s="371"/>
      <c r="F44" s="371"/>
      <c r="G44" s="372"/>
    </row>
    <row r="45" spans="1:7" ht="98.25" customHeight="1">
      <c r="A45" s="133" t="s">
        <v>358</v>
      </c>
      <c r="B45" s="132" t="s">
        <v>235</v>
      </c>
      <c r="C45" s="132" t="s">
        <v>374</v>
      </c>
      <c r="D45" s="131">
        <v>2014</v>
      </c>
      <c r="E45" s="131">
        <v>2018</v>
      </c>
      <c r="F45" s="195" t="s">
        <v>614</v>
      </c>
      <c r="G45" s="132" t="s">
        <v>381</v>
      </c>
    </row>
    <row r="46" spans="1:7" ht="267.75" customHeight="1">
      <c r="A46" s="179" t="s">
        <v>359</v>
      </c>
      <c r="B46" s="180" t="s">
        <v>236</v>
      </c>
      <c r="C46" s="180" t="s">
        <v>374</v>
      </c>
      <c r="D46" s="180">
        <v>2014</v>
      </c>
      <c r="E46" s="180">
        <v>2018</v>
      </c>
      <c r="F46" s="196" t="s">
        <v>615</v>
      </c>
      <c r="G46" s="180" t="s">
        <v>381</v>
      </c>
    </row>
    <row r="47" spans="1:7" ht="99" customHeight="1">
      <c r="A47" s="133" t="s">
        <v>360</v>
      </c>
      <c r="B47" s="132" t="s">
        <v>80</v>
      </c>
      <c r="C47" s="132" t="s">
        <v>374</v>
      </c>
      <c r="D47" s="131">
        <v>2014</v>
      </c>
      <c r="E47" s="131">
        <v>2018</v>
      </c>
      <c r="F47" s="195" t="s">
        <v>616</v>
      </c>
      <c r="G47" s="132" t="s">
        <v>381</v>
      </c>
    </row>
    <row r="48" spans="1:7" ht="262.5" customHeight="1">
      <c r="A48" s="179" t="s">
        <v>361</v>
      </c>
      <c r="B48" s="180" t="s">
        <v>504</v>
      </c>
      <c r="C48" s="180" t="s">
        <v>374</v>
      </c>
      <c r="D48" s="180">
        <v>2014</v>
      </c>
      <c r="E48" s="180">
        <v>2018</v>
      </c>
      <c r="F48" s="196" t="s">
        <v>617</v>
      </c>
      <c r="G48" s="180" t="s">
        <v>381</v>
      </c>
    </row>
    <row r="49" spans="1:7" ht="38.25" customHeight="1">
      <c r="A49" s="356" t="s">
        <v>373</v>
      </c>
      <c r="B49" s="357"/>
      <c r="C49" s="357"/>
      <c r="D49" s="357"/>
      <c r="E49" s="357"/>
      <c r="F49" s="357"/>
      <c r="G49" s="358"/>
    </row>
    <row r="50" spans="1:7" ht="153.75" customHeight="1">
      <c r="A50" s="133" t="s">
        <v>362</v>
      </c>
      <c r="B50" s="132" t="s">
        <v>477</v>
      </c>
      <c r="C50" s="132" t="s">
        <v>83</v>
      </c>
      <c r="D50" s="131">
        <v>2014</v>
      </c>
      <c r="E50" s="131">
        <v>2018</v>
      </c>
      <c r="F50" s="148" t="s">
        <v>212</v>
      </c>
      <c r="G50" s="132" t="s">
        <v>382</v>
      </c>
    </row>
    <row r="51" spans="1:7" ht="96" customHeight="1">
      <c r="A51" s="133" t="s">
        <v>363</v>
      </c>
      <c r="B51" s="132" t="s">
        <v>329</v>
      </c>
      <c r="C51" s="132" t="s">
        <v>83</v>
      </c>
      <c r="D51" s="131">
        <v>2014</v>
      </c>
      <c r="E51" s="131">
        <v>2018</v>
      </c>
      <c r="F51" s="148" t="s">
        <v>213</v>
      </c>
      <c r="G51" s="132" t="s">
        <v>383</v>
      </c>
    </row>
    <row r="52" spans="1:7" s="172" customFormat="1" ht="208.5" customHeight="1">
      <c r="A52" s="133" t="s">
        <v>364</v>
      </c>
      <c r="B52" s="148" t="s">
        <v>330</v>
      </c>
      <c r="C52" s="132" t="s">
        <v>83</v>
      </c>
      <c r="D52" s="131">
        <v>2014</v>
      </c>
      <c r="E52" s="131">
        <v>2018</v>
      </c>
      <c r="F52" s="148" t="s">
        <v>214</v>
      </c>
      <c r="G52" s="132" t="s">
        <v>384</v>
      </c>
    </row>
    <row r="53" spans="1:7" s="172" customFormat="1" ht="189.75" customHeight="1">
      <c r="A53" s="191" t="s">
        <v>551</v>
      </c>
      <c r="B53" s="132" t="s">
        <v>397</v>
      </c>
      <c r="C53" s="132" t="s">
        <v>83</v>
      </c>
      <c r="D53" s="131">
        <v>2014</v>
      </c>
      <c r="E53" s="131">
        <v>2018</v>
      </c>
      <c r="F53" s="136" t="s">
        <v>197</v>
      </c>
      <c r="G53" s="136" t="s">
        <v>576</v>
      </c>
    </row>
    <row r="54" spans="1:7" s="188" customFormat="1" ht="99" customHeight="1">
      <c r="A54" s="191" t="s">
        <v>552</v>
      </c>
      <c r="B54" s="136" t="s">
        <v>608</v>
      </c>
      <c r="C54" s="193" t="s">
        <v>83</v>
      </c>
      <c r="D54" s="194">
        <v>2014</v>
      </c>
      <c r="E54" s="194">
        <v>2018</v>
      </c>
      <c r="F54" s="136" t="s">
        <v>610</v>
      </c>
      <c r="G54" s="136" t="s">
        <v>577</v>
      </c>
    </row>
    <row r="55" spans="1:7" s="172" customFormat="1" ht="95.25" customHeight="1">
      <c r="A55" s="191" t="s">
        <v>607</v>
      </c>
      <c r="B55" s="148" t="s">
        <v>478</v>
      </c>
      <c r="C55" s="132" t="s">
        <v>83</v>
      </c>
      <c r="D55" s="131">
        <v>2014</v>
      </c>
      <c r="E55" s="131">
        <v>2018</v>
      </c>
      <c r="F55" s="136" t="s">
        <v>578</v>
      </c>
      <c r="G55" s="136" t="s">
        <v>609</v>
      </c>
    </row>
    <row r="56" spans="1:7" ht="24" customHeight="1">
      <c r="A56" s="356" t="s">
        <v>368</v>
      </c>
      <c r="B56" s="357"/>
      <c r="C56" s="357"/>
      <c r="D56" s="357"/>
      <c r="E56" s="357"/>
      <c r="F56" s="357"/>
      <c r="G56" s="358"/>
    </row>
    <row r="57" spans="1:7" ht="153" customHeight="1">
      <c r="A57" s="133" t="s">
        <v>365</v>
      </c>
      <c r="B57" s="134" t="s">
        <v>513</v>
      </c>
      <c r="C57" s="132" t="s">
        <v>83</v>
      </c>
      <c r="D57" s="131">
        <v>2014</v>
      </c>
      <c r="E57" s="131">
        <v>2018</v>
      </c>
      <c r="F57" s="148" t="s">
        <v>662</v>
      </c>
      <c r="G57" s="132" t="s">
        <v>385</v>
      </c>
    </row>
    <row r="58" spans="1:7" ht="93.75">
      <c r="A58" s="133" t="s">
        <v>366</v>
      </c>
      <c r="B58" s="132" t="s">
        <v>492</v>
      </c>
      <c r="C58" s="132" t="s">
        <v>83</v>
      </c>
      <c r="D58" s="131">
        <v>2014</v>
      </c>
      <c r="E58" s="131">
        <v>2018</v>
      </c>
      <c r="F58" s="148" t="s">
        <v>3</v>
      </c>
      <c r="G58" s="132" t="s">
        <v>386</v>
      </c>
    </row>
    <row r="59" spans="1:7" ht="93.75">
      <c r="A59" s="133" t="s">
        <v>367</v>
      </c>
      <c r="B59" s="132" t="s">
        <v>493</v>
      </c>
      <c r="C59" s="132" t="s">
        <v>83</v>
      </c>
      <c r="D59" s="131">
        <v>2014</v>
      </c>
      <c r="E59" s="131">
        <v>2018</v>
      </c>
      <c r="F59" s="148" t="s">
        <v>4</v>
      </c>
      <c r="G59" s="132" t="s">
        <v>387</v>
      </c>
    </row>
  </sheetData>
  <sheetProtection/>
  <mergeCells count="19">
    <mergeCell ref="A42:G42"/>
    <mergeCell ref="G8:G10"/>
    <mergeCell ref="E9:E10"/>
    <mergeCell ref="A12:G12"/>
    <mergeCell ref="A13:G13"/>
    <mergeCell ref="B8:B10"/>
    <mergeCell ref="C8:C10"/>
    <mergeCell ref="D8:E8"/>
    <mergeCell ref="F8:F10"/>
    <mergeCell ref="A49:G49"/>
    <mergeCell ref="A56:G56"/>
    <mergeCell ref="F2:G2"/>
    <mergeCell ref="A8:A10"/>
    <mergeCell ref="D9:D10"/>
    <mergeCell ref="A6:G6"/>
    <mergeCell ref="A4:G5"/>
    <mergeCell ref="A35:G35"/>
    <mergeCell ref="A44:G44"/>
    <mergeCell ref="A32:G32"/>
  </mergeCells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scale="68" r:id="rId1"/>
  <rowBreaks count="7" manualBreakCount="7">
    <brk id="17" max="6" man="1"/>
    <brk id="23" max="255" man="1"/>
    <brk id="28" max="6" man="1"/>
    <brk id="34" max="255" man="1"/>
    <brk id="41" max="255" man="1"/>
    <brk id="47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</dc:creator>
  <cp:keywords/>
  <dc:description/>
  <cp:lastModifiedBy>*</cp:lastModifiedBy>
  <cp:lastPrinted>2014-12-23T09:51:19Z</cp:lastPrinted>
  <dcterms:created xsi:type="dcterms:W3CDTF">2013-12-23T12:07:49Z</dcterms:created>
  <dcterms:modified xsi:type="dcterms:W3CDTF">2014-12-23T09:53:06Z</dcterms:modified>
  <cp:category/>
  <cp:version/>
  <cp:contentType/>
  <cp:contentStatus/>
</cp:coreProperties>
</file>