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нформация с компьютера Олеси\Годовые отчеты\Годовой отчет 2021\"/>
    </mc:Choice>
  </mc:AlternateContent>
  <bookViews>
    <workbookView xWindow="-120" yWindow="-120" windowWidth="25440" windowHeight="15390"/>
  </bookViews>
  <sheets>
    <sheet name="2019 18.03." sheetId="2" r:id="rId1"/>
  </sheets>
  <definedNames>
    <definedName name="_xlnm.Print_Area" localSheetId="0">'2019 18.03.'!$A$1:$F$97</definedName>
  </definedNames>
  <calcPr calcId="152511" refMode="R1C1"/>
</workbook>
</file>

<file path=xl/calcChain.xml><?xml version="1.0" encoding="utf-8"?>
<calcChain xmlns="http://schemas.openxmlformats.org/spreadsheetml/2006/main">
  <c r="H7" i="2" l="1"/>
  <c r="F6" i="2"/>
  <c r="E9" i="2"/>
  <c r="E8" i="2"/>
  <c r="F8" i="2"/>
  <c r="F9" i="2"/>
  <c r="E11" i="2" l="1"/>
  <c r="F12" i="2" l="1"/>
  <c r="D12" i="2"/>
  <c r="O17" i="2" l="1"/>
  <c r="F11" i="2" l="1"/>
  <c r="D11" i="2"/>
  <c r="F10" i="2" l="1"/>
  <c r="E10" i="2"/>
  <c r="D10" i="2" l="1"/>
  <c r="D9" i="2"/>
  <c r="E7" i="2" l="1"/>
  <c r="F7" i="2"/>
  <c r="D7" i="2"/>
  <c r="D8" i="2" l="1"/>
  <c r="D6" i="2"/>
  <c r="E6" i="2" l="1"/>
  <c r="H9" i="2" s="1"/>
  <c r="G70" i="2" l="1"/>
  <c r="H29" i="2" l="1"/>
  <c r="H65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1" i="2"/>
  <c r="G72" i="2"/>
  <c r="G73" i="2"/>
  <c r="G74" i="2"/>
  <c r="G75" i="2"/>
  <c r="G76" i="2"/>
  <c r="G77" i="2"/>
  <c r="G78" i="2"/>
  <c r="G80" i="2"/>
  <c r="G81" i="2"/>
  <c r="G82" i="2"/>
  <c r="G13" i="2"/>
  <c r="G83" i="2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План не ставится, в сводной бюджетной росписи нет
</t>
        </r>
      </text>
    </comment>
  </commentList>
</comments>
</file>

<file path=xl/sharedStrings.xml><?xml version="1.0" encoding="utf-8"?>
<sst xmlns="http://schemas.openxmlformats.org/spreadsheetml/2006/main" count="107" uniqueCount="40">
  <si>
    <t>Наименование муниципальной программы</t>
  </si>
  <si>
    <t>№</t>
  </si>
  <si>
    <t>федеральный бюджет</t>
  </si>
  <si>
    <t>краевой бюджет</t>
  </si>
  <si>
    <t>местный бюджет</t>
  </si>
  <si>
    <t>внебюджетные источники</t>
  </si>
  <si>
    <t>ВСЕГО по программам:
в том числе:</t>
  </si>
  <si>
    <t>Муниципальная программа города-курорта Пятигорска "Развитие образования"</t>
  </si>
  <si>
    <t>Муниципальная программа города-курорта Пятигорска "Социальная поддержка граждан"</t>
  </si>
  <si>
    <t>Муниципальная программа города-курорта Пятигорска "Развитие жилищно-коммунального хозяйства, градостроительства, строительства и архитектуры"</t>
  </si>
  <si>
    <t>Муниципальная программа города-курорта Пятигорска "Молодежная политика"</t>
  </si>
  <si>
    <t>Муниципальная программа города-курорта Пятигорска "Сохранение и развитие культуры"</t>
  </si>
  <si>
    <t>Муниципальная программа города-курорта Пятигорска "Экология и охрана окружающей среды"</t>
  </si>
  <si>
    <t>Муниципальная программа города-курорта Пятигорска "Развитие физической культуры и спорта"</t>
  </si>
  <si>
    <t>Муниципальная программа города-курорта Пятигорска "Управление финансами"</t>
  </si>
  <si>
    <t>Муниципальная программа города-курорта Пятигорска "Развитие транспортной системы и обеспечение безопасности дорожного движения"</t>
  </si>
  <si>
    <t>Источники ресурсного обеспечения</t>
  </si>
  <si>
    <t>Муниципальная программа города-курорта Пятигорска "Безопасный Пятигорск"</t>
  </si>
  <si>
    <t>Муниципальная программа города-курорта Пятигорска "Модернизация экономики, развитие  малого и среднего бизнеса, курорта и туризма, энергетики, промышленности  и улучшение инвестиционного климата"</t>
  </si>
  <si>
    <t>всего</t>
  </si>
  <si>
    <t>тыс.рублей</t>
  </si>
  <si>
    <t>Кассовые расходы с начала текущего года, включая внебюджетные источники</t>
  </si>
  <si>
    <t>федеральный бюджет*</t>
  </si>
  <si>
    <t>краевой бюджет**</t>
  </si>
  <si>
    <t>местный бюджет***</t>
  </si>
  <si>
    <t>*- средства бюджета города-курорта Пятигорска, формируемые за счет средств, поступающих из федерального бюджета;</t>
  </si>
  <si>
    <t>** - средства бюджета города-курорта Пятигорска, формируемые за счет средств, поступающих из бюджета Ставропольского края;</t>
  </si>
  <si>
    <t>*** - средства бюджета города-курорта Пятигорска, формируемые за счет собственных средств</t>
  </si>
  <si>
    <t xml:space="preserve">Муниципальная программа города-курорта Пятигорска «Управление имуществом»              </t>
  </si>
  <si>
    <t>Приложение 1</t>
  </si>
  <si>
    <t xml:space="preserve">Муниципальная программа города-курорта Пятигорска «Развитие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Пятигорске»               </t>
  </si>
  <si>
    <t>Начальник Управления 
экономического развития
администрации города Пятигорска</t>
  </si>
  <si>
    <t xml:space="preserve">Ю.И. Николаева    </t>
  </si>
  <si>
    <t>Средства Фонда содействия реформированию жилищно-коммунального хозяйства</t>
  </si>
  <si>
    <t>Муниципальная программа "Формирование современной городской среды" на 2018-2024 годы</t>
  </si>
  <si>
    <t>№ п/п</t>
  </si>
  <si>
    <t>налоговые расходы</t>
  </si>
  <si>
    <t>ИНФОРМАЦИЯ
о финансировании муниципальных программ города-курорта Пятигорска за 2021 год</t>
  </si>
  <si>
    <t>Запланировано к финансированию Программой на 2021 год</t>
  </si>
  <si>
    <t>Сводная бюджетная роспись на 31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</si>
</sst>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</cellStyleXfs>
  <cellXfs count="52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0" fontId="3" fillId="0" borderId="0" xfId="2" applyNumberFormat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4" fillId="0" borderId="2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6">
    <cellStyle name="Excel Built-in Normal" xfId="4"/>
    <cellStyle name="Excel Built-in Normal 1" xfId="5"/>
    <cellStyle name="Обычный" xfId="0" builtinId="0"/>
    <cellStyle name="Обычный 2" xfId="1"/>
    <cellStyle name="Обычный 2 2" xfId="3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92"/>
  <sheetViews>
    <sheetView tabSelected="1" view="pageBreakPreview" zoomScale="75" zoomScaleNormal="80" zoomScaleSheetLayoutView="75" workbookViewId="0">
      <pane ySplit="4" topLeftCell="A5" activePane="bottomLeft" state="frozen"/>
      <selection pane="bottomLeft" activeCell="E26" sqref="E26"/>
    </sheetView>
  </sheetViews>
  <sheetFormatPr defaultRowHeight="18.75" x14ac:dyDescent="0.3"/>
  <cols>
    <col min="1" max="1" width="8.28515625" style="7" customWidth="1"/>
    <col min="2" max="2" width="57.5703125" style="7" customWidth="1"/>
    <col min="3" max="3" width="36" style="7" customWidth="1"/>
    <col min="4" max="4" width="30" style="6" customWidth="1"/>
    <col min="5" max="5" width="27.85546875" style="6" customWidth="1"/>
    <col min="6" max="6" width="29.28515625" style="6" customWidth="1"/>
    <col min="7" max="7" width="26.42578125" style="7" customWidth="1"/>
    <col min="8" max="8" width="19" style="7" customWidth="1"/>
    <col min="9" max="13" width="9.140625" style="7"/>
    <col min="14" max="14" width="14.5703125" style="7" bestFit="1" customWidth="1"/>
    <col min="15" max="15" width="15.7109375" style="7" bestFit="1" customWidth="1"/>
    <col min="16" max="16384" width="9.140625" style="7"/>
  </cols>
  <sheetData>
    <row r="1" spans="1:14" ht="27.75" customHeight="1" x14ac:dyDescent="0.3">
      <c r="A1" s="45" t="s">
        <v>29</v>
      </c>
      <c r="B1" s="46"/>
      <c r="C1" s="46"/>
      <c r="D1" s="46"/>
      <c r="E1" s="46"/>
      <c r="F1" s="46"/>
    </row>
    <row r="2" spans="1:14" ht="47.25" customHeight="1" x14ac:dyDescent="0.3">
      <c r="A2" s="49" t="s">
        <v>37</v>
      </c>
      <c r="B2" s="49"/>
      <c r="C2" s="49"/>
      <c r="D2" s="49"/>
      <c r="E2" s="49"/>
      <c r="F2" s="49"/>
      <c r="G2" s="16"/>
    </row>
    <row r="3" spans="1:14" x14ac:dyDescent="0.3">
      <c r="A3" s="8"/>
      <c r="B3" s="8"/>
      <c r="C3" s="8"/>
      <c r="D3" s="4"/>
      <c r="E3" s="4"/>
      <c r="F3" s="17" t="s">
        <v>20</v>
      </c>
    </row>
    <row r="4" spans="1:14" ht="105.75" customHeight="1" x14ac:dyDescent="0.3">
      <c r="A4" s="30" t="s">
        <v>1</v>
      </c>
      <c r="B4" s="9" t="s">
        <v>0</v>
      </c>
      <c r="C4" s="9" t="s">
        <v>16</v>
      </c>
      <c r="D4" s="13" t="s">
        <v>38</v>
      </c>
      <c r="E4" s="13" t="s">
        <v>39</v>
      </c>
      <c r="F4" s="13" t="s">
        <v>21</v>
      </c>
    </row>
    <row r="5" spans="1:14" ht="18.75" customHeight="1" x14ac:dyDescent="0.3">
      <c r="A5" s="29">
        <v>1</v>
      </c>
      <c r="B5" s="2">
        <v>2</v>
      </c>
      <c r="C5" s="29">
        <v>3</v>
      </c>
      <c r="D5" s="3">
        <v>4</v>
      </c>
      <c r="E5" s="1">
        <v>5</v>
      </c>
      <c r="F5" s="3">
        <v>6</v>
      </c>
    </row>
    <row r="6" spans="1:14" ht="22.5" customHeight="1" x14ac:dyDescent="0.3">
      <c r="A6" s="48" t="s">
        <v>35</v>
      </c>
      <c r="B6" s="47" t="s">
        <v>6</v>
      </c>
      <c r="C6" s="29"/>
      <c r="D6" s="13">
        <f>D13+D18+D24+D30+D35+D40+D45+D50+D55+D60+D65+D70+D75+D81</f>
        <v>6005673.9900000002</v>
      </c>
      <c r="E6" s="13">
        <f>E13+E18+E24+E30+E35+E40+E45+E50+E55+E60+E65+E70+E75+E81</f>
        <v>6087763.4299999997</v>
      </c>
      <c r="F6" s="13">
        <f>F13+F18+F24+F30+F35+F40+F45+F50+F55+F60+F65+F70+F75+F81+0.02</f>
        <v>5652333.6799999997</v>
      </c>
      <c r="G6" s="5"/>
      <c r="H6" s="6"/>
    </row>
    <row r="7" spans="1:14" ht="24" customHeight="1" x14ac:dyDescent="0.3">
      <c r="A7" s="48"/>
      <c r="B7" s="47"/>
      <c r="C7" s="9" t="s">
        <v>22</v>
      </c>
      <c r="D7" s="13">
        <f>D19</f>
        <v>376709.01</v>
      </c>
      <c r="E7" s="13">
        <f t="shared" ref="E7:F7" si="0">E19</f>
        <v>441278.29</v>
      </c>
      <c r="F7" s="13">
        <f t="shared" si="0"/>
        <v>441079.15</v>
      </c>
      <c r="G7" s="6"/>
      <c r="H7" s="6">
        <f>F6-F10-F12</f>
        <v>5409603.7599999998</v>
      </c>
    </row>
    <row r="8" spans="1:14" ht="21" customHeight="1" x14ac:dyDescent="0.3">
      <c r="A8" s="48"/>
      <c r="B8" s="47"/>
      <c r="C8" s="9" t="s">
        <v>23</v>
      </c>
      <c r="D8" s="13">
        <f>D15+D20+D26+D32+D37+D42+D47+D52+D67+D72+D77+D82</f>
        <v>3291163.4199999995</v>
      </c>
      <c r="E8" s="13">
        <f>E15+E20+E26+E32+E37+E42+E47+E52+E67+E72+E77+E82</f>
        <v>3637735.0100000002</v>
      </c>
      <c r="F8" s="13">
        <f>F15+F20+F26+F32+F37+F42+F47+F52+F67+F72+F77+F82</f>
        <v>3107190.8900000006</v>
      </c>
    </row>
    <row r="9" spans="1:14" ht="23.25" customHeight="1" x14ac:dyDescent="0.3">
      <c r="A9" s="48"/>
      <c r="B9" s="47"/>
      <c r="C9" s="9" t="s">
        <v>24</v>
      </c>
      <c r="D9" s="13">
        <f>D16+D21+D27+D33+D38+D43+D48+D53+D58+D63+D68+D73+D78+D83</f>
        <v>1910068.8</v>
      </c>
      <c r="E9" s="13">
        <f>E16+E21+E27+E33+E38+E43+E48+E53+E58+E63+E68+E73+E78+E83</f>
        <v>1877808.9900000002</v>
      </c>
      <c r="F9" s="13">
        <f>F16+F21+F27+F33+F38+F43+F48+F53+F58+F63+F68+F73+F78+F83</f>
        <v>1820970.8300000003</v>
      </c>
      <c r="H9" s="6">
        <f>E6-E12</f>
        <v>6087763.4299999997</v>
      </c>
    </row>
    <row r="10" spans="1:14" ht="23.25" customHeight="1" x14ac:dyDescent="0.3">
      <c r="A10" s="48"/>
      <c r="B10" s="47"/>
      <c r="C10" s="9" t="s">
        <v>5</v>
      </c>
      <c r="D10" s="13">
        <f>D17+D69</f>
        <v>298677.18</v>
      </c>
      <c r="E10" s="13">
        <f>E17+E69</f>
        <v>0</v>
      </c>
      <c r="F10" s="13">
        <f>F17+F69</f>
        <v>242572.92</v>
      </c>
    </row>
    <row r="11" spans="1:14" ht="56.25" customHeight="1" x14ac:dyDescent="0.3">
      <c r="A11" s="48"/>
      <c r="B11" s="47"/>
      <c r="C11" s="14" t="s">
        <v>33</v>
      </c>
      <c r="D11" s="15">
        <f>D29</f>
        <v>127989.15</v>
      </c>
      <c r="E11" s="15">
        <f>E29</f>
        <v>130941.14</v>
      </c>
      <c r="F11" s="15">
        <f>F29</f>
        <v>40362.870000000003</v>
      </c>
    </row>
    <row r="12" spans="1:14" ht="25.5" customHeight="1" x14ac:dyDescent="0.3">
      <c r="A12" s="48"/>
      <c r="B12" s="47"/>
      <c r="C12" s="30" t="s">
        <v>36</v>
      </c>
      <c r="D12" s="30">
        <f>SUM(D23+D80)</f>
        <v>1066.4299999999998</v>
      </c>
      <c r="E12" s="28">
        <v>0</v>
      </c>
      <c r="F12" s="28">
        <f t="shared" ref="E12:F12" si="1">SUM(F23+F80)</f>
        <v>157</v>
      </c>
      <c r="G12" s="10"/>
    </row>
    <row r="13" spans="1:14" ht="19.5" customHeight="1" x14ac:dyDescent="0.3">
      <c r="A13" s="42">
        <v>1</v>
      </c>
      <c r="B13" s="43" t="s">
        <v>7</v>
      </c>
      <c r="C13" s="2" t="s">
        <v>19</v>
      </c>
      <c r="D13" s="32">
        <v>2390814.33</v>
      </c>
      <c r="E13" s="32">
        <v>1893962.48</v>
      </c>
      <c r="F13" s="32">
        <v>2101293.41</v>
      </c>
      <c r="G13" s="10">
        <f>F13/ E13</f>
        <v>1.1094693966693576</v>
      </c>
    </row>
    <row r="14" spans="1:14" ht="21" customHeight="1" x14ac:dyDescent="0.3">
      <c r="A14" s="42"/>
      <c r="B14" s="43"/>
      <c r="C14" s="2" t="s">
        <v>2</v>
      </c>
      <c r="D14" s="33">
        <v>0</v>
      </c>
      <c r="E14" s="33">
        <v>0</v>
      </c>
      <c r="F14" s="33">
        <v>0</v>
      </c>
      <c r="G14" s="10" t="e">
        <f t="shared" ref="G14:G78" si="2">F14/ E14</f>
        <v>#DIV/0!</v>
      </c>
    </row>
    <row r="15" spans="1:14" ht="15.75" customHeight="1" x14ac:dyDescent="0.3">
      <c r="A15" s="42"/>
      <c r="B15" s="43"/>
      <c r="C15" s="2" t="s">
        <v>3</v>
      </c>
      <c r="D15" s="34">
        <v>1384739.22</v>
      </c>
      <c r="E15" s="34">
        <v>1161494.6000000001</v>
      </c>
      <c r="F15" s="34">
        <v>1142374.83</v>
      </c>
      <c r="G15" s="10">
        <f t="shared" si="2"/>
        <v>0.98353864925415924</v>
      </c>
      <c r="N15" s="7">
        <v>1912886927.8199999</v>
      </c>
    </row>
    <row r="16" spans="1:14" ht="22.5" customHeight="1" x14ac:dyDescent="0.3">
      <c r="A16" s="42"/>
      <c r="B16" s="43"/>
      <c r="C16" s="2" t="s">
        <v>4</v>
      </c>
      <c r="D16" s="34">
        <v>707397.93</v>
      </c>
      <c r="E16" s="34">
        <v>732467.88</v>
      </c>
      <c r="F16" s="34">
        <v>716345.66</v>
      </c>
      <c r="G16" s="10">
        <f t="shared" si="2"/>
        <v>0.97798917817392894</v>
      </c>
    </row>
    <row r="17" spans="1:15" ht="20.25" customHeight="1" x14ac:dyDescent="0.3">
      <c r="A17" s="42"/>
      <c r="B17" s="43"/>
      <c r="C17" s="2" t="s">
        <v>5</v>
      </c>
      <c r="D17" s="34">
        <v>298677.18</v>
      </c>
      <c r="E17" s="34">
        <v>0</v>
      </c>
      <c r="F17" s="34">
        <v>242572.92</v>
      </c>
      <c r="G17" s="10" t="e">
        <f t="shared" si="2"/>
        <v>#DIV/0!</v>
      </c>
      <c r="O17" s="6">
        <f>N15/1000</f>
        <v>1912886.9278199999</v>
      </c>
    </row>
    <row r="18" spans="1:15" ht="21.75" customHeight="1" x14ac:dyDescent="0.3">
      <c r="A18" s="42">
        <v>2</v>
      </c>
      <c r="B18" s="43" t="s">
        <v>8</v>
      </c>
      <c r="C18" s="2" t="s">
        <v>19</v>
      </c>
      <c r="D18" s="32">
        <v>1304927.24</v>
      </c>
      <c r="E18" s="32">
        <v>1714508.39</v>
      </c>
      <c r="F18" s="32">
        <v>1713827.41</v>
      </c>
      <c r="G18" s="10">
        <f t="shared" si="2"/>
        <v>0.99960281325890743</v>
      </c>
    </row>
    <row r="19" spans="1:15" ht="24" customHeight="1" x14ac:dyDescent="0.3">
      <c r="A19" s="42"/>
      <c r="B19" s="43"/>
      <c r="C19" s="11" t="s">
        <v>2</v>
      </c>
      <c r="D19" s="34">
        <v>376709.01</v>
      </c>
      <c r="E19" s="34">
        <v>441278.29</v>
      </c>
      <c r="F19" s="34">
        <v>441079.15</v>
      </c>
      <c r="G19" s="10">
        <f t="shared" si="2"/>
        <v>0.99954872015117724</v>
      </c>
    </row>
    <row r="20" spans="1:15" ht="18.75" customHeight="1" x14ac:dyDescent="0.3">
      <c r="A20" s="42"/>
      <c r="B20" s="43"/>
      <c r="C20" s="11" t="s">
        <v>3</v>
      </c>
      <c r="D20" s="34">
        <v>908214.68</v>
      </c>
      <c r="E20" s="34">
        <v>1255510.73</v>
      </c>
      <c r="F20" s="34">
        <v>1255468.33</v>
      </c>
      <c r="G20" s="10">
        <f t="shared" si="2"/>
        <v>0.99996622888280695</v>
      </c>
    </row>
    <row r="21" spans="1:15" ht="24.75" customHeight="1" x14ac:dyDescent="0.3">
      <c r="A21" s="42"/>
      <c r="B21" s="43"/>
      <c r="C21" s="11" t="s">
        <v>4</v>
      </c>
      <c r="D21" s="34">
        <v>19846.669999999998</v>
      </c>
      <c r="E21" s="34">
        <v>17719.37</v>
      </c>
      <c r="F21" s="34">
        <v>17122.93</v>
      </c>
      <c r="G21" s="10">
        <f t="shared" si="2"/>
        <v>0.96633966106018454</v>
      </c>
    </row>
    <row r="22" spans="1:15" ht="24.75" customHeight="1" x14ac:dyDescent="0.3">
      <c r="A22" s="42"/>
      <c r="B22" s="43"/>
      <c r="C22" s="2" t="s">
        <v>5</v>
      </c>
      <c r="D22" s="34">
        <v>0</v>
      </c>
      <c r="E22" s="34">
        <v>0</v>
      </c>
      <c r="F22" s="34">
        <v>0</v>
      </c>
      <c r="G22" s="10"/>
    </row>
    <row r="23" spans="1:15" ht="21.75" customHeight="1" x14ac:dyDescent="0.3">
      <c r="A23" s="42"/>
      <c r="B23" s="43"/>
      <c r="C23" s="27" t="s">
        <v>36</v>
      </c>
      <c r="D23" s="27">
        <v>156.88</v>
      </c>
      <c r="E23" s="34">
        <v>0</v>
      </c>
      <c r="F23" s="35">
        <v>157</v>
      </c>
      <c r="G23" s="10" t="e">
        <f>F22/ E22</f>
        <v>#DIV/0!</v>
      </c>
    </row>
    <row r="24" spans="1:15" ht="18.75" customHeight="1" x14ac:dyDescent="0.3">
      <c r="A24" s="42">
        <v>3</v>
      </c>
      <c r="B24" s="43" t="s">
        <v>9</v>
      </c>
      <c r="C24" s="2" t="s">
        <v>19</v>
      </c>
      <c r="D24" s="32">
        <v>702256.39</v>
      </c>
      <c r="E24" s="32">
        <v>659913.19999999995</v>
      </c>
      <c r="F24" s="32">
        <v>443872.51</v>
      </c>
      <c r="G24" s="10">
        <f t="shared" si="2"/>
        <v>0.67262256611930182</v>
      </c>
    </row>
    <row r="25" spans="1:15" x14ac:dyDescent="0.3">
      <c r="A25" s="42"/>
      <c r="B25" s="43"/>
      <c r="C25" s="2" t="s">
        <v>2</v>
      </c>
      <c r="D25" s="34">
        <v>0</v>
      </c>
      <c r="E25" s="34">
        <v>0</v>
      </c>
      <c r="F25" s="34">
        <v>0</v>
      </c>
      <c r="G25" s="10" t="e">
        <f>F25 /#REF!</f>
        <v>#REF!</v>
      </c>
    </row>
    <row r="26" spans="1:15" x14ac:dyDescent="0.3">
      <c r="A26" s="42"/>
      <c r="B26" s="43"/>
      <c r="C26" s="2" t="s">
        <v>3</v>
      </c>
      <c r="D26" s="34">
        <v>363503.87</v>
      </c>
      <c r="E26" s="34">
        <v>321094.06</v>
      </c>
      <c r="F26" s="34">
        <v>202389.25</v>
      </c>
      <c r="G26" s="10">
        <f t="shared" si="2"/>
        <v>0.63031141093049181</v>
      </c>
    </row>
    <row r="27" spans="1:15" x14ac:dyDescent="0.3">
      <c r="A27" s="42"/>
      <c r="B27" s="43"/>
      <c r="C27" s="2" t="s">
        <v>4</v>
      </c>
      <c r="D27" s="34">
        <v>210763.37</v>
      </c>
      <c r="E27" s="34">
        <v>207878</v>
      </c>
      <c r="F27" s="34">
        <v>201120.39</v>
      </c>
      <c r="G27" s="10">
        <f t="shared" si="2"/>
        <v>0.96749242344067199</v>
      </c>
    </row>
    <row r="28" spans="1:15" x14ac:dyDescent="0.3">
      <c r="A28" s="42"/>
      <c r="B28" s="43"/>
      <c r="C28" s="2" t="s">
        <v>5</v>
      </c>
      <c r="D28" s="34">
        <v>0</v>
      </c>
      <c r="E28" s="34">
        <v>0</v>
      </c>
      <c r="F28" s="34">
        <v>0</v>
      </c>
      <c r="G28" s="10"/>
    </row>
    <row r="29" spans="1:15" ht="56.25" customHeight="1" x14ac:dyDescent="0.3">
      <c r="A29" s="42"/>
      <c r="B29" s="43"/>
      <c r="C29" s="23" t="s">
        <v>33</v>
      </c>
      <c r="D29" s="34">
        <v>127989.15</v>
      </c>
      <c r="E29" s="34">
        <v>130941.14</v>
      </c>
      <c r="F29" s="34">
        <v>40362.870000000003</v>
      </c>
      <c r="G29" s="10">
        <f t="shared" si="2"/>
        <v>0.30825201308007555</v>
      </c>
      <c r="H29" s="7">
        <f>E13/E6*100</f>
        <v>31.110973706151391</v>
      </c>
    </row>
    <row r="30" spans="1:15" x14ac:dyDescent="0.3">
      <c r="A30" s="42">
        <v>4</v>
      </c>
      <c r="B30" s="43" t="s">
        <v>10</v>
      </c>
      <c r="C30" s="2" t="s">
        <v>19</v>
      </c>
      <c r="D30" s="32">
        <v>11579.16</v>
      </c>
      <c r="E30" s="32">
        <v>10102.469999999999</v>
      </c>
      <c r="F30" s="32">
        <v>10043.129999999999</v>
      </c>
      <c r="G30" s="10">
        <f t="shared" si="2"/>
        <v>0.99412618894191218</v>
      </c>
    </row>
    <row r="31" spans="1:15" x14ac:dyDescent="0.3">
      <c r="A31" s="42"/>
      <c r="B31" s="43"/>
      <c r="C31" s="2" t="s">
        <v>2</v>
      </c>
      <c r="D31" s="33">
        <v>0</v>
      </c>
      <c r="E31" s="33">
        <v>0</v>
      </c>
      <c r="F31" s="33">
        <v>0</v>
      </c>
      <c r="G31" s="10" t="e">
        <f t="shared" si="2"/>
        <v>#DIV/0!</v>
      </c>
    </row>
    <row r="32" spans="1:15" x14ac:dyDescent="0.3">
      <c r="A32" s="42"/>
      <c r="B32" s="43"/>
      <c r="C32" s="2" t="s">
        <v>3</v>
      </c>
      <c r="D32" s="33">
        <v>0</v>
      </c>
      <c r="E32" s="33">
        <v>0</v>
      </c>
      <c r="F32" s="33">
        <v>0</v>
      </c>
      <c r="G32" s="10" t="e">
        <f t="shared" si="2"/>
        <v>#DIV/0!</v>
      </c>
    </row>
    <row r="33" spans="1:7" ht="24" customHeight="1" x14ac:dyDescent="0.3">
      <c r="A33" s="42"/>
      <c r="B33" s="43"/>
      <c r="C33" s="2" t="s">
        <v>4</v>
      </c>
      <c r="D33" s="34">
        <v>11579.16</v>
      </c>
      <c r="E33" s="34">
        <v>10102.469999999999</v>
      </c>
      <c r="F33" s="34">
        <v>10043.129999999999</v>
      </c>
      <c r="G33" s="10">
        <f t="shared" si="2"/>
        <v>0.99412618894191218</v>
      </c>
    </row>
    <row r="34" spans="1:7" ht="20.25" customHeight="1" x14ac:dyDescent="0.3">
      <c r="A34" s="42"/>
      <c r="B34" s="43"/>
      <c r="C34" s="2" t="s">
        <v>5</v>
      </c>
      <c r="D34" s="33">
        <v>0</v>
      </c>
      <c r="E34" s="36">
        <v>0</v>
      </c>
      <c r="F34" s="33">
        <v>0</v>
      </c>
      <c r="G34" s="10" t="e">
        <f t="shared" si="2"/>
        <v>#DIV/0!</v>
      </c>
    </row>
    <row r="35" spans="1:7" x14ac:dyDescent="0.3">
      <c r="A35" s="42">
        <v>5</v>
      </c>
      <c r="B35" s="43" t="s">
        <v>11</v>
      </c>
      <c r="C35" s="2" t="s">
        <v>19</v>
      </c>
      <c r="D35" s="32">
        <v>131155.99</v>
      </c>
      <c r="E35" s="32">
        <v>140610.93</v>
      </c>
      <c r="F35" s="32">
        <v>132192.32000000001</v>
      </c>
      <c r="G35" s="10">
        <f t="shared" si="2"/>
        <v>0.94012833852958666</v>
      </c>
    </row>
    <row r="36" spans="1:7" x14ac:dyDescent="0.3">
      <c r="A36" s="42"/>
      <c r="B36" s="43"/>
      <c r="C36" s="2" t="s">
        <v>2</v>
      </c>
      <c r="D36" s="33">
        <v>0</v>
      </c>
      <c r="E36" s="33">
        <v>0</v>
      </c>
      <c r="F36" s="33">
        <v>0</v>
      </c>
      <c r="G36" s="10" t="e">
        <f t="shared" si="2"/>
        <v>#DIV/0!</v>
      </c>
    </row>
    <row r="37" spans="1:7" x14ac:dyDescent="0.3">
      <c r="A37" s="42"/>
      <c r="B37" s="43"/>
      <c r="C37" s="2" t="s">
        <v>3</v>
      </c>
      <c r="D37" s="34">
        <v>28260.07</v>
      </c>
      <c r="E37" s="34">
        <v>30826.55</v>
      </c>
      <c r="F37" s="34">
        <v>22859.52</v>
      </c>
      <c r="G37" s="10">
        <f t="shared" si="2"/>
        <v>0.74155297949332644</v>
      </c>
    </row>
    <row r="38" spans="1:7" x14ac:dyDescent="0.3">
      <c r="A38" s="42"/>
      <c r="B38" s="43"/>
      <c r="C38" s="2" t="s">
        <v>4</v>
      </c>
      <c r="D38" s="34">
        <v>102895.92</v>
      </c>
      <c r="E38" s="34">
        <v>109784.38</v>
      </c>
      <c r="F38" s="34">
        <v>109332.8</v>
      </c>
      <c r="G38" s="10">
        <f t="shared" si="2"/>
        <v>0.99588666438704665</v>
      </c>
    </row>
    <row r="39" spans="1:7" ht="18.75" customHeight="1" x14ac:dyDescent="0.3">
      <c r="A39" s="42"/>
      <c r="B39" s="43"/>
      <c r="C39" s="2" t="s">
        <v>5</v>
      </c>
      <c r="D39" s="33">
        <v>0</v>
      </c>
      <c r="E39" s="33">
        <v>0</v>
      </c>
      <c r="F39" s="33">
        <v>0</v>
      </c>
      <c r="G39" s="10" t="e">
        <f t="shared" si="2"/>
        <v>#DIV/0!</v>
      </c>
    </row>
    <row r="40" spans="1:7" x14ac:dyDescent="0.3">
      <c r="A40" s="42">
        <v>6</v>
      </c>
      <c r="B40" s="43" t="s">
        <v>12</v>
      </c>
      <c r="C40" s="2" t="s">
        <v>19</v>
      </c>
      <c r="D40" s="15">
        <v>235234.27</v>
      </c>
      <c r="E40" s="15">
        <v>235218.21</v>
      </c>
      <c r="F40" s="15">
        <v>234589.75</v>
      </c>
      <c r="G40" s="10">
        <f t="shared" si="2"/>
        <v>0.99732818305181392</v>
      </c>
    </row>
    <row r="41" spans="1:7" x14ac:dyDescent="0.3">
      <c r="A41" s="42"/>
      <c r="B41" s="43"/>
      <c r="C41" s="2" t="s">
        <v>2</v>
      </c>
      <c r="D41" s="33">
        <v>0</v>
      </c>
      <c r="E41" s="33">
        <v>0</v>
      </c>
      <c r="F41" s="33">
        <v>0</v>
      </c>
      <c r="G41" s="10" t="e">
        <f t="shared" si="2"/>
        <v>#DIV/0!</v>
      </c>
    </row>
    <row r="42" spans="1:7" x14ac:dyDescent="0.3">
      <c r="A42" s="42"/>
      <c r="B42" s="43"/>
      <c r="C42" s="2" t="s">
        <v>3</v>
      </c>
      <c r="D42" s="33">
        <v>2234.11</v>
      </c>
      <c r="E42" s="33">
        <v>3726.68</v>
      </c>
      <c r="F42" s="33">
        <v>3710.47</v>
      </c>
      <c r="G42" s="10">
        <f t="shared" si="2"/>
        <v>0.99565028389880539</v>
      </c>
    </row>
    <row r="43" spans="1:7" x14ac:dyDescent="0.3">
      <c r="A43" s="42"/>
      <c r="B43" s="43"/>
      <c r="C43" s="11" t="s">
        <v>4</v>
      </c>
      <c r="D43" s="33">
        <v>233000.16</v>
      </c>
      <c r="E43" s="33">
        <v>231491.53</v>
      </c>
      <c r="F43" s="33">
        <v>230879.28</v>
      </c>
      <c r="G43" s="10">
        <f t="shared" si="2"/>
        <v>0.9973551948099354</v>
      </c>
    </row>
    <row r="44" spans="1:7" ht="21.75" customHeight="1" x14ac:dyDescent="0.3">
      <c r="A44" s="42"/>
      <c r="B44" s="43"/>
      <c r="C44" s="11" t="s">
        <v>5</v>
      </c>
      <c r="D44" s="33">
        <v>0</v>
      </c>
      <c r="E44" s="33">
        <v>0</v>
      </c>
      <c r="F44" s="33">
        <v>0</v>
      </c>
      <c r="G44" s="10" t="e">
        <f t="shared" si="2"/>
        <v>#DIV/0!</v>
      </c>
    </row>
    <row r="45" spans="1:7" x14ac:dyDescent="0.3">
      <c r="A45" s="42">
        <v>7</v>
      </c>
      <c r="B45" s="43" t="s">
        <v>13</v>
      </c>
      <c r="C45" s="11" t="s">
        <v>19</v>
      </c>
      <c r="D45" s="15">
        <v>155906.84</v>
      </c>
      <c r="E45" s="15">
        <v>199778.56</v>
      </c>
      <c r="F45" s="15">
        <v>128132.8</v>
      </c>
      <c r="G45" s="10">
        <f t="shared" si="2"/>
        <v>0.64137412943611172</v>
      </c>
    </row>
    <row r="46" spans="1:7" x14ac:dyDescent="0.3">
      <c r="A46" s="42"/>
      <c r="B46" s="43"/>
      <c r="C46" s="11" t="s">
        <v>2</v>
      </c>
      <c r="D46" s="33">
        <v>0</v>
      </c>
      <c r="E46" s="33">
        <v>0</v>
      </c>
      <c r="F46" s="33">
        <v>0</v>
      </c>
      <c r="G46" s="10" t="e">
        <f t="shared" si="2"/>
        <v>#DIV/0!</v>
      </c>
    </row>
    <row r="47" spans="1:7" x14ac:dyDescent="0.3">
      <c r="A47" s="42"/>
      <c r="B47" s="43"/>
      <c r="C47" s="11" t="s">
        <v>3</v>
      </c>
      <c r="D47" s="33">
        <v>57725.94</v>
      </c>
      <c r="E47" s="33">
        <v>100775</v>
      </c>
      <c r="F47" s="33">
        <v>32608.39</v>
      </c>
      <c r="G47" s="10">
        <f t="shared" si="2"/>
        <v>0.3235761845695857</v>
      </c>
    </row>
    <row r="48" spans="1:7" x14ac:dyDescent="0.3">
      <c r="A48" s="42"/>
      <c r="B48" s="43"/>
      <c r="C48" s="11" t="s">
        <v>4</v>
      </c>
      <c r="D48" s="33">
        <v>98180.9</v>
      </c>
      <c r="E48" s="33">
        <v>99003.56</v>
      </c>
      <c r="F48" s="33">
        <v>95524.41</v>
      </c>
      <c r="G48" s="10">
        <f t="shared" si="2"/>
        <v>0.9648583343871675</v>
      </c>
    </row>
    <row r="49" spans="1:7" ht="15.75" customHeight="1" x14ac:dyDescent="0.3">
      <c r="A49" s="42"/>
      <c r="B49" s="43"/>
      <c r="C49" s="11" t="s">
        <v>5</v>
      </c>
      <c r="D49" s="33">
        <v>0</v>
      </c>
      <c r="E49" s="33">
        <v>0</v>
      </c>
      <c r="F49" s="33">
        <v>0</v>
      </c>
      <c r="G49" s="10" t="e">
        <f t="shared" si="2"/>
        <v>#DIV/0!</v>
      </c>
    </row>
    <row r="50" spans="1:7" x14ac:dyDescent="0.3">
      <c r="A50" s="42">
        <v>8</v>
      </c>
      <c r="B50" s="43" t="s">
        <v>17</v>
      </c>
      <c r="C50" s="11" t="s">
        <v>19</v>
      </c>
      <c r="D50" s="37">
        <v>41279.300000000003</v>
      </c>
      <c r="E50" s="37">
        <v>75954.44</v>
      </c>
      <c r="F50" s="38">
        <v>74546.67</v>
      </c>
      <c r="G50" s="10">
        <f t="shared" si="2"/>
        <v>0.98146559964104796</v>
      </c>
    </row>
    <row r="51" spans="1:7" x14ac:dyDescent="0.3">
      <c r="A51" s="42"/>
      <c r="B51" s="43"/>
      <c r="C51" s="11" t="s">
        <v>2</v>
      </c>
      <c r="D51" s="33">
        <v>0</v>
      </c>
      <c r="E51" s="33">
        <v>0</v>
      </c>
      <c r="F51" s="33">
        <v>0</v>
      </c>
      <c r="G51" s="10" t="e">
        <f t="shared" si="2"/>
        <v>#DIV/0!</v>
      </c>
    </row>
    <row r="52" spans="1:7" x14ac:dyDescent="0.3">
      <c r="A52" s="42"/>
      <c r="B52" s="43"/>
      <c r="C52" s="11" t="s">
        <v>3</v>
      </c>
      <c r="D52" s="33">
        <v>100</v>
      </c>
      <c r="E52" s="33">
        <v>30283.66</v>
      </c>
      <c r="F52" s="33">
        <v>29108.560000000001</v>
      </c>
      <c r="G52" s="10">
        <f t="shared" si="2"/>
        <v>0.96119689628004013</v>
      </c>
    </row>
    <row r="53" spans="1:7" x14ac:dyDescent="0.3">
      <c r="A53" s="42"/>
      <c r="B53" s="43"/>
      <c r="C53" s="11" t="s">
        <v>4</v>
      </c>
      <c r="D53" s="33">
        <v>41179.300000000003</v>
      </c>
      <c r="E53" s="33">
        <v>45670.78</v>
      </c>
      <c r="F53" s="33">
        <v>45438.11</v>
      </c>
      <c r="G53" s="10">
        <f t="shared" si="2"/>
        <v>0.99490549537362838</v>
      </c>
    </row>
    <row r="54" spans="1:7" ht="21.75" customHeight="1" x14ac:dyDescent="0.3">
      <c r="A54" s="42"/>
      <c r="B54" s="43"/>
      <c r="C54" s="11" t="s">
        <v>5</v>
      </c>
      <c r="D54" s="33">
        <v>0</v>
      </c>
      <c r="E54" s="33">
        <v>0</v>
      </c>
      <c r="F54" s="33">
        <v>0</v>
      </c>
      <c r="G54" s="10" t="e">
        <f t="shared" si="2"/>
        <v>#DIV/0!</v>
      </c>
    </row>
    <row r="55" spans="1:7" x14ac:dyDescent="0.3">
      <c r="A55" s="42">
        <v>9</v>
      </c>
      <c r="B55" s="43" t="s">
        <v>14</v>
      </c>
      <c r="C55" s="11" t="s">
        <v>19</v>
      </c>
      <c r="D55" s="37">
        <v>157937.12</v>
      </c>
      <c r="E55" s="37">
        <v>81188.479999999996</v>
      </c>
      <c r="F55" s="38">
        <v>76453.94</v>
      </c>
      <c r="G55" s="10">
        <f t="shared" si="2"/>
        <v>0.94168458382272957</v>
      </c>
    </row>
    <row r="56" spans="1:7" x14ac:dyDescent="0.3">
      <c r="A56" s="42"/>
      <c r="B56" s="43"/>
      <c r="C56" s="11" t="s">
        <v>2</v>
      </c>
      <c r="D56" s="33">
        <v>0</v>
      </c>
      <c r="E56" s="33">
        <v>0</v>
      </c>
      <c r="F56" s="33">
        <v>0</v>
      </c>
      <c r="G56" s="10" t="e">
        <f t="shared" si="2"/>
        <v>#DIV/0!</v>
      </c>
    </row>
    <row r="57" spans="1:7" x14ac:dyDescent="0.3">
      <c r="A57" s="42"/>
      <c r="B57" s="43"/>
      <c r="C57" s="11" t="s">
        <v>3</v>
      </c>
      <c r="D57" s="33">
        <v>0</v>
      </c>
      <c r="E57" s="33">
        <v>0</v>
      </c>
      <c r="F57" s="33">
        <v>0</v>
      </c>
      <c r="G57" s="10" t="e">
        <f t="shared" si="2"/>
        <v>#DIV/0!</v>
      </c>
    </row>
    <row r="58" spans="1:7" x14ac:dyDescent="0.3">
      <c r="A58" s="42"/>
      <c r="B58" s="43"/>
      <c r="C58" s="11" t="s">
        <v>4</v>
      </c>
      <c r="D58" s="39">
        <v>157937.12</v>
      </c>
      <c r="E58" s="39">
        <v>81188.479999999996</v>
      </c>
      <c r="F58" s="40">
        <v>76453.94</v>
      </c>
      <c r="G58" s="10">
        <f t="shared" si="2"/>
        <v>0.94168458382272957</v>
      </c>
    </row>
    <row r="59" spans="1:7" ht="16.5" customHeight="1" x14ac:dyDescent="0.3">
      <c r="A59" s="42"/>
      <c r="B59" s="43"/>
      <c r="C59" s="11" t="s">
        <v>5</v>
      </c>
      <c r="D59" s="33">
        <v>0</v>
      </c>
      <c r="E59" s="33">
        <v>0</v>
      </c>
      <c r="F59" s="33">
        <v>0</v>
      </c>
      <c r="G59" s="10" t="e">
        <f t="shared" si="2"/>
        <v>#DIV/0!</v>
      </c>
    </row>
    <row r="60" spans="1:7" x14ac:dyDescent="0.3">
      <c r="A60" s="42">
        <v>10</v>
      </c>
      <c r="B60" s="43" t="s">
        <v>28</v>
      </c>
      <c r="C60" s="2" t="s">
        <v>19</v>
      </c>
      <c r="D60" s="37">
        <v>47052.81</v>
      </c>
      <c r="E60" s="37">
        <v>45356.28</v>
      </c>
      <c r="F60" s="38">
        <v>45027.13</v>
      </c>
      <c r="G60" s="10">
        <f t="shared" si="2"/>
        <v>0.99274301155209377</v>
      </c>
    </row>
    <row r="61" spans="1:7" x14ac:dyDescent="0.3">
      <c r="A61" s="42"/>
      <c r="B61" s="43"/>
      <c r="C61" s="2" t="s">
        <v>2</v>
      </c>
      <c r="D61" s="33">
        <v>0</v>
      </c>
      <c r="E61" s="33">
        <v>0</v>
      </c>
      <c r="F61" s="33">
        <v>0</v>
      </c>
      <c r="G61" s="10" t="e">
        <f t="shared" si="2"/>
        <v>#DIV/0!</v>
      </c>
    </row>
    <row r="62" spans="1:7" x14ac:dyDescent="0.3">
      <c r="A62" s="42"/>
      <c r="B62" s="43"/>
      <c r="C62" s="2" t="s">
        <v>3</v>
      </c>
      <c r="D62" s="33">
        <v>0</v>
      </c>
      <c r="E62" s="33">
        <v>0</v>
      </c>
      <c r="F62" s="33">
        <v>0</v>
      </c>
      <c r="G62" s="10" t="e">
        <f t="shared" si="2"/>
        <v>#DIV/0!</v>
      </c>
    </row>
    <row r="63" spans="1:7" x14ac:dyDescent="0.3">
      <c r="A63" s="42"/>
      <c r="B63" s="43"/>
      <c r="C63" s="2" t="s">
        <v>4</v>
      </c>
      <c r="D63" s="39">
        <v>47052.81</v>
      </c>
      <c r="E63" s="39">
        <v>45356.28</v>
      </c>
      <c r="F63" s="40">
        <v>45027.13</v>
      </c>
      <c r="G63" s="10">
        <f t="shared" si="2"/>
        <v>0.99274301155209377</v>
      </c>
    </row>
    <row r="64" spans="1:7" ht="19.5" customHeight="1" x14ac:dyDescent="0.3">
      <c r="A64" s="42"/>
      <c r="B64" s="43"/>
      <c r="C64" s="2" t="s">
        <v>5</v>
      </c>
      <c r="D64" s="33">
        <v>0</v>
      </c>
      <c r="E64" s="33">
        <v>0</v>
      </c>
      <c r="F64" s="33">
        <v>0</v>
      </c>
      <c r="G64" s="10" t="e">
        <f t="shared" si="2"/>
        <v>#DIV/0!</v>
      </c>
    </row>
    <row r="65" spans="1:8" x14ac:dyDescent="0.3">
      <c r="A65" s="42">
        <v>11</v>
      </c>
      <c r="B65" s="43" t="s">
        <v>18</v>
      </c>
      <c r="C65" s="11" t="s">
        <v>19</v>
      </c>
      <c r="D65" s="15">
        <v>122870.39999999999</v>
      </c>
      <c r="E65" s="15">
        <v>119924.51</v>
      </c>
      <c r="F65" s="15">
        <v>36294.21</v>
      </c>
      <c r="G65" s="10">
        <f t="shared" si="2"/>
        <v>0.30264213712442939</v>
      </c>
      <c r="H65" s="7">
        <f>E65/E6*100</f>
        <v>1.9699272381219979</v>
      </c>
    </row>
    <row r="66" spans="1:8" x14ac:dyDescent="0.3">
      <c r="A66" s="42"/>
      <c r="B66" s="43"/>
      <c r="C66" s="2" t="s">
        <v>2</v>
      </c>
      <c r="D66" s="33">
        <v>0</v>
      </c>
      <c r="E66" s="33">
        <v>0</v>
      </c>
      <c r="F66" s="33">
        <v>0</v>
      </c>
      <c r="G66" s="10" t="e">
        <f t="shared" si="2"/>
        <v>#DIV/0!</v>
      </c>
    </row>
    <row r="67" spans="1:8" x14ac:dyDescent="0.3">
      <c r="A67" s="42"/>
      <c r="B67" s="43"/>
      <c r="C67" s="2" t="s">
        <v>3</v>
      </c>
      <c r="D67" s="33">
        <v>112164.83</v>
      </c>
      <c r="E67" s="33">
        <v>110412.95</v>
      </c>
      <c r="F67" s="33">
        <v>27831.73</v>
      </c>
      <c r="G67" s="10">
        <f t="shared" si="2"/>
        <v>0.25206943569572227</v>
      </c>
    </row>
    <row r="68" spans="1:8" x14ac:dyDescent="0.3">
      <c r="A68" s="42"/>
      <c r="B68" s="43"/>
      <c r="C68" s="2" t="s">
        <v>4</v>
      </c>
      <c r="D68" s="33">
        <v>10705.57</v>
      </c>
      <c r="E68" s="33">
        <v>9511.56</v>
      </c>
      <c r="F68" s="33">
        <v>8462.48</v>
      </c>
      <c r="G68" s="10">
        <f t="shared" si="2"/>
        <v>0.88970473823431695</v>
      </c>
    </row>
    <row r="69" spans="1:8" ht="18.75" customHeight="1" x14ac:dyDescent="0.3">
      <c r="A69" s="42"/>
      <c r="B69" s="43"/>
      <c r="C69" s="2" t="s">
        <v>5</v>
      </c>
      <c r="D69" s="33">
        <v>0</v>
      </c>
      <c r="E69" s="33">
        <v>0</v>
      </c>
      <c r="F69" s="33">
        <v>0</v>
      </c>
      <c r="G69" s="10" t="e">
        <f t="shared" si="2"/>
        <v>#DIV/0!</v>
      </c>
    </row>
    <row r="70" spans="1:8" x14ac:dyDescent="0.3">
      <c r="A70" s="42">
        <v>12</v>
      </c>
      <c r="B70" s="44" t="s">
        <v>15</v>
      </c>
      <c r="C70" s="12" t="s">
        <v>19</v>
      </c>
      <c r="D70" s="37">
        <v>392045.07</v>
      </c>
      <c r="E70" s="37">
        <v>595447.37</v>
      </c>
      <c r="F70" s="38">
        <v>341863.14</v>
      </c>
      <c r="G70" s="10">
        <f t="shared" si="2"/>
        <v>0.57412822228100535</v>
      </c>
    </row>
    <row r="71" spans="1:8" x14ac:dyDescent="0.3">
      <c r="A71" s="42"/>
      <c r="B71" s="44"/>
      <c r="C71" s="12" t="s">
        <v>2</v>
      </c>
      <c r="D71" s="33">
        <v>0</v>
      </c>
      <c r="E71" s="33">
        <v>0</v>
      </c>
      <c r="F71" s="33">
        <v>0</v>
      </c>
      <c r="G71" s="10" t="e">
        <f t="shared" si="2"/>
        <v>#DIV/0!</v>
      </c>
    </row>
    <row r="72" spans="1:8" x14ac:dyDescent="0.3">
      <c r="A72" s="42"/>
      <c r="B72" s="44"/>
      <c r="C72" s="12" t="s">
        <v>3</v>
      </c>
      <c r="D72" s="41">
        <v>318026.44</v>
      </c>
      <c r="E72" s="34">
        <v>507399.23</v>
      </c>
      <c r="F72" s="34">
        <v>274628.26</v>
      </c>
      <c r="G72" s="10">
        <f t="shared" si="2"/>
        <v>0.5412468994089723</v>
      </c>
    </row>
    <row r="73" spans="1:8" x14ac:dyDescent="0.3">
      <c r="A73" s="42"/>
      <c r="B73" s="44"/>
      <c r="C73" s="12" t="s">
        <v>4</v>
      </c>
      <c r="D73" s="41">
        <v>74018.63</v>
      </c>
      <c r="E73" s="34">
        <v>88048.14</v>
      </c>
      <c r="F73" s="34">
        <v>67234.880000000005</v>
      </c>
      <c r="G73" s="10">
        <f t="shared" si="2"/>
        <v>0.76361499516060194</v>
      </c>
    </row>
    <row r="74" spans="1:8" ht="21" customHeight="1" x14ac:dyDescent="0.3">
      <c r="A74" s="42"/>
      <c r="B74" s="44"/>
      <c r="C74" s="12" t="s">
        <v>5</v>
      </c>
      <c r="D74" s="33">
        <v>0</v>
      </c>
      <c r="E74" s="33">
        <v>0</v>
      </c>
      <c r="F74" s="33">
        <v>0</v>
      </c>
      <c r="G74" s="10" t="e">
        <f t="shared" si="2"/>
        <v>#DIV/0!</v>
      </c>
    </row>
    <row r="75" spans="1:8" ht="21.75" customHeight="1" x14ac:dyDescent="0.3">
      <c r="A75" s="42">
        <v>13</v>
      </c>
      <c r="B75" s="43" t="s">
        <v>30</v>
      </c>
      <c r="C75" s="2" t="s">
        <v>19</v>
      </c>
      <c r="D75" s="37">
        <v>192564.34</v>
      </c>
      <c r="E75" s="37">
        <v>196226.1</v>
      </c>
      <c r="F75" s="38">
        <v>194667.23</v>
      </c>
      <c r="G75" s="10">
        <f t="shared" si="2"/>
        <v>0.99205574589720735</v>
      </c>
    </row>
    <row r="76" spans="1:8" ht="18.75" customHeight="1" x14ac:dyDescent="0.3">
      <c r="A76" s="42"/>
      <c r="B76" s="43"/>
      <c r="C76" s="2" t="s">
        <v>2</v>
      </c>
      <c r="D76" s="33">
        <v>0</v>
      </c>
      <c r="E76" s="33">
        <v>0</v>
      </c>
      <c r="F76" s="33">
        <v>0</v>
      </c>
      <c r="G76" s="10" t="e">
        <f t="shared" si="2"/>
        <v>#DIV/0!</v>
      </c>
    </row>
    <row r="77" spans="1:8" ht="17.25" customHeight="1" x14ac:dyDescent="0.3">
      <c r="A77" s="42"/>
      <c r="B77" s="43"/>
      <c r="C77" s="2" t="s">
        <v>3</v>
      </c>
      <c r="D77" s="41">
        <v>2386.8000000000002</v>
      </c>
      <c r="E77" s="41">
        <v>2404.09</v>
      </c>
      <c r="F77" s="41">
        <v>2404.09</v>
      </c>
      <c r="G77" s="10">
        <f t="shared" si="2"/>
        <v>1</v>
      </c>
    </row>
    <row r="78" spans="1:8" x14ac:dyDescent="0.3">
      <c r="A78" s="42"/>
      <c r="B78" s="43"/>
      <c r="C78" s="2" t="s">
        <v>4</v>
      </c>
      <c r="D78" s="41">
        <v>189267.99</v>
      </c>
      <c r="E78" s="41">
        <v>193822.01</v>
      </c>
      <c r="F78" s="41">
        <v>192263.14</v>
      </c>
      <c r="G78" s="10">
        <f t="shared" si="2"/>
        <v>0.99195720857502201</v>
      </c>
      <c r="H78" s="6"/>
    </row>
    <row r="79" spans="1:8" ht="24.75" customHeight="1" x14ac:dyDescent="0.3">
      <c r="A79" s="42"/>
      <c r="B79" s="43"/>
      <c r="C79" s="2" t="s">
        <v>5</v>
      </c>
      <c r="D79" s="33">
        <v>0</v>
      </c>
      <c r="E79" s="33">
        <v>0</v>
      </c>
      <c r="F79" s="33">
        <v>0</v>
      </c>
      <c r="G79" s="10"/>
      <c r="H79" s="6"/>
    </row>
    <row r="80" spans="1:8" ht="24" customHeight="1" x14ac:dyDescent="0.3">
      <c r="A80" s="42"/>
      <c r="B80" s="43"/>
      <c r="C80" s="27" t="s">
        <v>36</v>
      </c>
      <c r="D80" s="27">
        <v>909.55</v>
      </c>
      <c r="E80" s="33">
        <v>0</v>
      </c>
      <c r="F80" s="27">
        <v>0</v>
      </c>
      <c r="G80" s="10" t="e">
        <f>F79/ E79</f>
        <v>#DIV/0!</v>
      </c>
    </row>
    <row r="81" spans="1:7" ht="19.5" customHeight="1" x14ac:dyDescent="0.3">
      <c r="A81" s="42">
        <v>14</v>
      </c>
      <c r="B81" s="43" t="s">
        <v>34</v>
      </c>
      <c r="C81" s="2" t="s">
        <v>19</v>
      </c>
      <c r="D81" s="38">
        <v>120050.73</v>
      </c>
      <c r="E81" s="38">
        <v>119572.01</v>
      </c>
      <c r="F81" s="38">
        <v>119530.01</v>
      </c>
      <c r="G81" s="10">
        <f t="shared" ref="G81:G83" si="3">F81/ E81</f>
        <v>0.99964874722771657</v>
      </c>
    </row>
    <row r="82" spans="1:7" ht="19.5" customHeight="1" x14ac:dyDescent="0.3">
      <c r="A82" s="42"/>
      <c r="B82" s="43"/>
      <c r="C82" s="2" t="s">
        <v>3</v>
      </c>
      <c r="D82" s="40">
        <v>113807.46</v>
      </c>
      <c r="E82" s="40">
        <v>113807.46</v>
      </c>
      <c r="F82" s="40">
        <v>113807.46</v>
      </c>
      <c r="G82" s="10">
        <f t="shared" si="3"/>
        <v>1</v>
      </c>
    </row>
    <row r="83" spans="1:7" ht="19.5" customHeight="1" x14ac:dyDescent="0.3">
      <c r="A83" s="42"/>
      <c r="B83" s="43"/>
      <c r="C83" s="2" t="s">
        <v>4</v>
      </c>
      <c r="D83" s="40">
        <v>6243.27</v>
      </c>
      <c r="E83" s="40">
        <v>5764.55</v>
      </c>
      <c r="F83" s="40">
        <v>5722.55</v>
      </c>
      <c r="G83" s="10">
        <f t="shared" si="3"/>
        <v>0.99271408869729638</v>
      </c>
    </row>
    <row r="84" spans="1:7" ht="19.5" customHeight="1" x14ac:dyDescent="0.3">
      <c r="A84" s="19"/>
      <c r="B84" s="20"/>
      <c r="C84" s="21"/>
      <c r="D84" s="18"/>
      <c r="E84" s="18"/>
      <c r="F84" s="18"/>
      <c r="G84" s="10"/>
    </row>
    <row r="85" spans="1:7" ht="21" customHeight="1" x14ac:dyDescent="0.3">
      <c r="A85" s="22" t="s">
        <v>25</v>
      </c>
      <c r="B85" s="22"/>
      <c r="C85" s="22"/>
      <c r="D85" s="22"/>
      <c r="E85" s="22"/>
    </row>
    <row r="86" spans="1:7" ht="20.25" customHeight="1" x14ac:dyDescent="0.3">
      <c r="A86" s="51" t="s">
        <v>26</v>
      </c>
      <c r="B86" s="51"/>
      <c r="C86" s="51"/>
      <c r="D86" s="51"/>
      <c r="E86" s="51"/>
      <c r="F86" s="51"/>
    </row>
    <row r="87" spans="1:7" ht="18.75" customHeight="1" x14ac:dyDescent="0.3">
      <c r="A87" s="51" t="s">
        <v>27</v>
      </c>
      <c r="B87" s="51"/>
      <c r="C87" s="51"/>
      <c r="D87" s="51"/>
      <c r="E87" s="51"/>
      <c r="F87" s="51"/>
    </row>
    <row r="88" spans="1:7" ht="18.75" customHeight="1" x14ac:dyDescent="0.3">
      <c r="A88" s="31"/>
      <c r="B88" s="31"/>
      <c r="C88" s="31"/>
      <c r="D88" s="31"/>
      <c r="E88" s="31"/>
      <c r="F88" s="31"/>
    </row>
    <row r="89" spans="1:7" ht="18.75" customHeight="1" x14ac:dyDescent="0.3">
      <c r="A89" s="31"/>
      <c r="B89" s="31"/>
      <c r="C89" s="31"/>
      <c r="D89" s="31"/>
      <c r="E89" s="31"/>
      <c r="F89" s="31"/>
    </row>
    <row r="92" spans="1:7" ht="59.25" customHeight="1" x14ac:dyDescent="0.3">
      <c r="A92" s="50" t="s">
        <v>31</v>
      </c>
      <c r="B92" s="50"/>
      <c r="C92" s="24"/>
      <c r="D92" s="25"/>
      <c r="E92" s="25"/>
      <c r="F92" s="26" t="s">
        <v>32</v>
      </c>
    </row>
  </sheetData>
  <mergeCells count="35">
    <mergeCell ref="A92:B92"/>
    <mergeCell ref="B24:B29"/>
    <mergeCell ref="A86:F86"/>
    <mergeCell ref="A87:F87"/>
    <mergeCell ref="A24:A29"/>
    <mergeCell ref="A30:A34"/>
    <mergeCell ref="B30:B34"/>
    <mergeCell ref="A65:A69"/>
    <mergeCell ref="B65:B69"/>
    <mergeCell ref="A35:A39"/>
    <mergeCell ref="B35:B39"/>
    <mergeCell ref="A40:A44"/>
    <mergeCell ref="B40:B44"/>
    <mergeCell ref="A45:A49"/>
    <mergeCell ref="B45:B49"/>
    <mergeCell ref="A60:A64"/>
    <mergeCell ref="A1:F1"/>
    <mergeCell ref="A13:A17"/>
    <mergeCell ref="B13:B17"/>
    <mergeCell ref="A18:A23"/>
    <mergeCell ref="B18:B23"/>
    <mergeCell ref="B6:B12"/>
    <mergeCell ref="A6:A12"/>
    <mergeCell ref="A2:F2"/>
    <mergeCell ref="B60:B64"/>
    <mergeCell ref="A50:A54"/>
    <mergeCell ref="B50:B54"/>
    <mergeCell ref="A55:A59"/>
    <mergeCell ref="B55:B59"/>
    <mergeCell ref="A81:A83"/>
    <mergeCell ref="B81:B83"/>
    <mergeCell ref="A70:A74"/>
    <mergeCell ref="B70:B74"/>
    <mergeCell ref="A75:A80"/>
    <mergeCell ref="B75:B80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62" orientation="landscape" r:id="rId1"/>
  <rowBreaks count="3" manualBreakCount="3">
    <brk id="30" max="5" man="1"/>
    <brk id="64" max="5" man="1"/>
    <brk id="9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2019 18.03.</vt:lpstr>
      <vt:lpstr>'2019 18.03.'!Область_печати</vt:lpstr>
    </vt:vector>
  </TitlesOfParts>
  <Company>Administraciya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Administraciya</dc:creator>
  <cp:lastModifiedBy>user</cp:lastModifiedBy>
  <cp:lastPrinted>2022-04-07T06:09:07Z</cp:lastPrinted>
  <dcterms:created xsi:type="dcterms:W3CDTF">2015-04-24T06:22:56Z</dcterms:created>
  <dcterms:modified xsi:type="dcterms:W3CDTF">2022-04-08T09:48:29Z</dcterms:modified>
</cp:coreProperties>
</file>